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ww\2026\"/>
    </mc:Choice>
  </mc:AlternateContent>
  <xr:revisionPtr revIDLastSave="0" documentId="13_ncr:1_{6A7D7CF6-F113-45E5-9F61-442F4EDAA30C}" xr6:coauthVersionLast="47" xr6:coauthVersionMax="47" xr10:uidLastSave="{00000000-0000-0000-0000-000000000000}"/>
  <bookViews>
    <workbookView xWindow="-120" yWindow="-120" windowWidth="51840" windowHeight="21120" tabRatio="901" activeTab="1" xr2:uid="{00000000-000D-0000-FFFF-FFFF00000000}"/>
  </bookViews>
  <sheets>
    <sheet name="Рейтинг 2026" sheetId="23" r:id="rId1"/>
    <sheet name="Рейтинг 200" sheetId="27" r:id="rId2"/>
    <sheet name="Средний за год" sheetId="28" r:id="rId3"/>
    <sheet name="Лучший результат" sheetId="31" r:id="rId4"/>
    <sheet name="Расчет Баллов (2024)" sheetId="32" r:id="rId5"/>
  </sheets>
  <definedNames>
    <definedName name="YEAR">'Рейтинг 2026'!$E$3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28" l="1"/>
  <c r="V7" i="28"/>
  <c r="V18" i="28"/>
  <c r="V19" i="28"/>
  <c r="V17" i="28"/>
  <c r="V16" i="28"/>
  <c r="V13" i="28"/>
  <c r="V15" i="28"/>
  <c r="V14" i="28"/>
  <c r="V9" i="28"/>
  <c r="V12" i="28"/>
  <c r="V10" i="28"/>
  <c r="V8" i="28"/>
  <c r="V5" i="28"/>
  <c r="V6" i="28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 s="1"/>
  <c r="B23" i="23" s="1"/>
  <c r="B24" i="23" s="1"/>
  <c r="B25" i="23" s="1"/>
  <c r="B26" i="23" s="1"/>
  <c r="B27" i="23" s="1"/>
  <c r="B28" i="23" s="1"/>
  <c r="B29" i="23" s="1"/>
  <c r="B30" i="23" s="1"/>
  <c r="B5" i="23"/>
  <c r="S18" i="28"/>
  <c r="S19" i="28"/>
  <c r="S17" i="28"/>
  <c r="S13" i="28"/>
  <c r="S9" i="28"/>
  <c r="S15" i="28"/>
  <c r="S14" i="28"/>
  <c r="S12" i="28"/>
  <c r="S16" i="28"/>
  <c r="S10" i="28"/>
  <c r="S8" i="28"/>
  <c r="S5" i="28"/>
  <c r="S6" i="28"/>
  <c r="P17" i="28"/>
  <c r="P8" i="28"/>
  <c r="P18" i="28"/>
  <c r="P19" i="28"/>
  <c r="P9" i="28"/>
  <c r="P13" i="28"/>
  <c r="P14" i="28"/>
  <c r="P15" i="28"/>
  <c r="P16" i="28"/>
  <c r="P10" i="28"/>
  <c r="P5" i="28"/>
  <c r="P12" i="28"/>
  <c r="P6" i="28"/>
  <c r="M5" i="28"/>
  <c r="M16" i="28"/>
  <c r="M9" i="28"/>
  <c r="M15" i="28"/>
  <c r="M14" i="28"/>
  <c r="M19" i="28"/>
  <c r="M13" i="28"/>
  <c r="M18" i="28"/>
  <c r="M12" i="28"/>
  <c r="M10" i="28"/>
  <c r="M6" i="28"/>
  <c r="J15" i="28"/>
  <c r="G19" i="28" l="1"/>
  <c r="E15" i="28"/>
  <c r="E10" i="28"/>
  <c r="E7" i="28"/>
  <c r="G16" i="28"/>
  <c r="E12" i="28"/>
  <c r="G20" i="28"/>
  <c r="G14" i="28"/>
  <c r="E13" i="28"/>
  <c r="G9" i="28"/>
  <c r="G8" i="28"/>
  <c r="R18" i="31"/>
  <c r="P9" i="27"/>
  <c r="Q9" i="27" s="1"/>
  <c r="S20" i="23"/>
  <c r="D19" i="23"/>
  <c r="F12" i="28"/>
  <c r="F8" i="28"/>
  <c r="J7" i="28"/>
  <c r="J10" i="28"/>
  <c r="G17" i="28"/>
  <c r="F17" i="28"/>
  <c r="E17" i="28"/>
  <c r="G21" i="28"/>
  <c r="F21" i="28"/>
  <c r="E21" i="28"/>
  <c r="G15" i="28"/>
  <c r="F15" i="28"/>
  <c r="F19" i="28"/>
  <c r="E19" i="28"/>
  <c r="G10" i="28"/>
  <c r="F10" i="28"/>
  <c r="F9" i="28"/>
  <c r="F20" i="28"/>
  <c r="F14" i="28"/>
  <c r="E14" i="28"/>
  <c r="F16" i="28"/>
  <c r="F13" i="28"/>
  <c r="G18" i="28"/>
  <c r="F18" i="28"/>
  <c r="E18" i="28"/>
  <c r="F7" i="28"/>
  <c r="R5" i="31"/>
  <c r="R19" i="31"/>
  <c r="D19" i="31" s="1"/>
  <c r="R13" i="31"/>
  <c r="P14" i="27"/>
  <c r="Q14" i="27" s="1"/>
  <c r="P17" i="27"/>
  <c r="Q17" i="27" s="1"/>
  <c r="S19" i="23"/>
  <c r="S18" i="23"/>
  <c r="D23" i="23"/>
  <c r="D18" i="23"/>
  <c r="G13" i="28" l="1"/>
  <c r="E8" i="28"/>
  <c r="E16" i="28"/>
  <c r="G12" i="28"/>
  <c r="E20" i="28"/>
  <c r="G7" i="28"/>
  <c r="E9" i="28"/>
  <c r="S17" i="23"/>
  <c r="R7" i="31" l="1"/>
  <c r="R12" i="31"/>
  <c r="R4" i="31"/>
  <c r="P8" i="27"/>
  <c r="Q8" i="27" s="1"/>
  <c r="D16" i="23"/>
  <c r="P11" i="27" l="1"/>
  <c r="Q11" i="27" s="1"/>
  <c r="P15" i="27"/>
  <c r="Q15" i="27" s="1"/>
  <c r="S15" i="23"/>
  <c r="D12" i="23"/>
  <c r="S16" i="23"/>
  <c r="D24" i="23"/>
  <c r="E5" i="28" l="1"/>
  <c r="E22" i="28"/>
  <c r="E23" i="28"/>
  <c r="E24" i="28"/>
  <c r="E25" i="28"/>
  <c r="E26" i="28"/>
  <c r="E27" i="28"/>
  <c r="E28" i="28"/>
  <c r="E29" i="28"/>
  <c r="E11" i="28"/>
  <c r="E30" i="28"/>
  <c r="E31" i="28"/>
  <c r="E32" i="28"/>
  <c r="E33" i="28"/>
  <c r="E34" i="28"/>
  <c r="E35" i="28"/>
  <c r="E36" i="28"/>
  <c r="E37" i="28"/>
  <c r="E38" i="28"/>
  <c r="E39" i="28"/>
  <c r="R11" i="31" l="1"/>
  <c r="R14" i="31"/>
  <c r="R8" i="31"/>
  <c r="R16" i="31"/>
  <c r="R9" i="31"/>
  <c r="R3" i="31"/>
  <c r="R17" i="31"/>
  <c r="R15" i="31"/>
  <c r="D17" i="31" s="1"/>
  <c r="R6" i="31"/>
  <c r="R10" i="31"/>
  <c r="D18" i="31" s="1"/>
  <c r="F5" i="28" l="1"/>
  <c r="Q23" i="32" l="1"/>
  <c r="Q22" i="32"/>
  <c r="P22" i="32"/>
  <c r="Q21" i="32"/>
  <c r="P21" i="32" s="1"/>
  <c r="O21" i="32" s="1"/>
  <c r="Q20" i="32"/>
  <c r="P20" i="32" s="1"/>
  <c r="O20" i="32" s="1"/>
  <c r="N20" i="32" s="1"/>
  <c r="Q19" i="32"/>
  <c r="P19" i="32"/>
  <c r="O19" i="32"/>
  <c r="N19" i="32"/>
  <c r="Q18" i="32"/>
  <c r="P18" i="32"/>
  <c r="O18" i="32"/>
  <c r="N18" i="32" s="1"/>
  <c r="L18" i="32"/>
  <c r="Q17" i="32"/>
  <c r="P17" i="32" s="1"/>
  <c r="O17" i="32" s="1"/>
  <c r="N17" i="32" s="1"/>
  <c r="L17" i="32"/>
  <c r="K17" i="32" s="1"/>
  <c r="Q16" i="32"/>
  <c r="P16" i="32"/>
  <c r="O16" i="32" s="1"/>
  <c r="N16" i="32" s="1"/>
  <c r="L16" i="32"/>
  <c r="K16" i="32"/>
  <c r="J16" i="32" s="1"/>
  <c r="Q15" i="32"/>
  <c r="P15" i="32"/>
  <c r="O15" i="32" s="1"/>
  <c r="N15" i="32" s="1"/>
  <c r="L15" i="32"/>
  <c r="K15" i="32"/>
  <c r="J15" i="32" s="1"/>
  <c r="I15" i="32" s="1"/>
  <c r="Q14" i="32"/>
  <c r="P14" i="32" s="1"/>
  <c r="O14" i="32" s="1"/>
  <c r="N14" i="32" s="1"/>
  <c r="L14" i="32"/>
  <c r="K14" i="32" s="1"/>
  <c r="J14" i="32" s="1"/>
  <c r="I14" i="32" s="1"/>
  <c r="Q13" i="32"/>
  <c r="P13" i="32"/>
  <c r="O13" i="32"/>
  <c r="N13" i="32"/>
  <c r="L13" i="32"/>
  <c r="K13" i="32"/>
  <c r="J13" i="32"/>
  <c r="I13" i="32"/>
  <c r="Q12" i="32"/>
  <c r="P12" i="32"/>
  <c r="O12" i="32"/>
  <c r="N12" i="32" s="1"/>
  <c r="L12" i="32"/>
  <c r="K12" i="32" s="1"/>
  <c r="J12" i="32" s="1"/>
  <c r="I12" i="32" s="1"/>
  <c r="Q11" i="32"/>
  <c r="P11" i="32"/>
  <c r="O11" i="32" s="1"/>
  <c r="N11" i="32" s="1"/>
  <c r="L11" i="32"/>
  <c r="K11" i="32"/>
  <c r="J11" i="32" s="1"/>
  <c r="I11" i="32" s="1"/>
  <c r="Q10" i="32"/>
  <c r="P10" i="32" s="1"/>
  <c r="O10" i="32" s="1"/>
  <c r="N10" i="32" s="1"/>
  <c r="L10" i="32"/>
  <c r="K10" i="32" s="1"/>
  <c r="J10" i="32" s="1"/>
  <c r="I10" i="32" s="1"/>
  <c r="Q9" i="32"/>
  <c r="P9" i="32"/>
  <c r="O9" i="32"/>
  <c r="N9" i="32"/>
  <c r="L9" i="32"/>
  <c r="K9" i="32"/>
  <c r="J9" i="32"/>
  <c r="Q8" i="32"/>
  <c r="P8" i="32" s="1"/>
  <c r="O8" i="32" s="1"/>
  <c r="N8" i="32" s="1"/>
  <c r="L8" i="32"/>
  <c r="K8" i="32"/>
  <c r="J8" i="32"/>
  <c r="Q7" i="32"/>
  <c r="P7" i="32"/>
  <c r="O7" i="32"/>
  <c r="N7" i="32"/>
  <c r="L7" i="32"/>
  <c r="K7" i="32"/>
  <c r="J7" i="32"/>
  <c r="B7" i="32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Q6" i="32"/>
  <c r="P6" i="32"/>
  <c r="O6" i="32" s="1"/>
  <c r="N6" i="32" s="1"/>
  <c r="L6" i="32"/>
  <c r="K6" i="32"/>
  <c r="J6" i="32"/>
  <c r="I6" i="32"/>
  <c r="B6" i="32"/>
  <c r="Q5" i="32"/>
  <c r="P5" i="32"/>
  <c r="O5" i="32"/>
  <c r="N5" i="32" s="1"/>
  <c r="L5" i="32"/>
  <c r="K5" i="32"/>
  <c r="J5" i="32"/>
  <c r="I5" i="32" s="1"/>
  <c r="P10" i="27" l="1"/>
  <c r="Q10" i="27" s="1"/>
  <c r="S21" i="23"/>
  <c r="D17" i="23"/>
  <c r="D24" i="31" l="1"/>
  <c r="S8" i="23"/>
  <c r="S9" i="23"/>
  <c r="S10" i="23"/>
  <c r="S11" i="23"/>
  <c r="S12" i="23"/>
  <c r="S13" i="23"/>
  <c r="S14" i="23"/>
  <c r="S22" i="23"/>
  <c r="S23" i="23"/>
  <c r="S24" i="23"/>
  <c r="S25" i="23"/>
  <c r="S26" i="23"/>
  <c r="S27" i="23"/>
  <c r="S28" i="23"/>
  <c r="S29" i="23"/>
  <c r="S30" i="23"/>
  <c r="G28" i="28" l="1"/>
  <c r="F28" i="28"/>
  <c r="D27" i="31" l="1"/>
  <c r="D23" i="31"/>
  <c r="J23" i="28"/>
  <c r="G23" i="28"/>
  <c r="F23" i="28"/>
  <c r="J27" i="28"/>
  <c r="G27" i="28"/>
  <c r="F27" i="28"/>
  <c r="J11" i="28"/>
  <c r="J14" i="28"/>
  <c r="J13" i="28"/>
  <c r="J6" i="28"/>
  <c r="J24" i="28"/>
  <c r="J22" i="28"/>
  <c r="J30" i="28"/>
  <c r="J18" i="28"/>
  <c r="J16" i="28"/>
  <c r="J12" i="28"/>
  <c r="J31" i="28"/>
  <c r="J32" i="28"/>
  <c r="J20" i="28"/>
  <c r="J9" i="28"/>
  <c r="J33" i="28"/>
  <c r="J19" i="28"/>
  <c r="J17" i="28"/>
  <c r="J26" i="28"/>
  <c r="J34" i="28"/>
  <c r="J29" i="28"/>
  <c r="J35" i="28"/>
  <c r="J8" i="28"/>
  <c r="J5" i="28"/>
  <c r="D31" i="31" l="1"/>
  <c r="G33" i="28"/>
  <c r="F33" i="28"/>
  <c r="D21" i="23"/>
  <c r="T19" i="23" s="1"/>
  <c r="T23" i="23" l="1"/>
  <c r="F11" i="28"/>
  <c r="G11" i="28"/>
  <c r="F6" i="28"/>
  <c r="G6" i="28"/>
  <c r="F24" i="28"/>
  <c r="G24" i="28"/>
  <c r="F22" i="28"/>
  <c r="G22" i="28"/>
  <c r="F30" i="28"/>
  <c r="G30" i="28"/>
  <c r="F31" i="28"/>
  <c r="G31" i="28"/>
  <c r="F32" i="28"/>
  <c r="G32" i="28"/>
  <c r="F26" i="28"/>
  <c r="G26" i="28"/>
  <c r="F34" i="28"/>
  <c r="G34" i="28"/>
  <c r="F29" i="28"/>
  <c r="G29" i="28"/>
  <c r="F35" i="28"/>
  <c r="G35" i="28"/>
  <c r="F25" i="28"/>
  <c r="G25" i="28"/>
  <c r="F36" i="28"/>
  <c r="G36" i="28"/>
  <c r="F37" i="28"/>
  <c r="G37" i="28"/>
  <c r="F38" i="28"/>
  <c r="G38" i="28"/>
  <c r="F39" i="28"/>
  <c r="G39" i="28"/>
  <c r="G5" i="28"/>
  <c r="D26" i="31" l="1"/>
  <c r="P20" i="27" l="1"/>
  <c r="Q20" i="27" s="1"/>
  <c r="D6" i="31" l="1"/>
  <c r="D21" i="31"/>
  <c r="D9" i="31"/>
  <c r="D22" i="23"/>
  <c r="D29" i="23"/>
  <c r="T29" i="23" s="1"/>
  <c r="T24" i="23" l="1"/>
  <c r="D13" i="31"/>
  <c r="D15" i="31"/>
  <c r="D16" i="31"/>
  <c r="D30" i="31"/>
  <c r="P18" i="27"/>
  <c r="Q18" i="27" s="1"/>
  <c r="P19" i="27"/>
  <c r="Q19" i="27" s="1"/>
  <c r="D15" i="23"/>
  <c r="D7" i="23"/>
  <c r="D14" i="23"/>
  <c r="T21" i="23" l="1"/>
  <c r="D26" i="23"/>
  <c r="S6" i="23" l="1"/>
  <c r="S7" i="23"/>
  <c r="S5" i="23"/>
  <c r="D28" i="31" l="1"/>
  <c r="D25" i="23"/>
  <c r="T26" i="23" s="1"/>
  <c r="E6" i="28" l="1"/>
  <c r="J25" i="28"/>
  <c r="J36" i="28"/>
  <c r="J37" i="28"/>
  <c r="J38" i="28"/>
  <c r="J39" i="28"/>
  <c r="F2" i="31" l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D3" i="31" l="1"/>
  <c r="D14" i="31"/>
  <c r="D20" i="31"/>
  <c r="D12" i="31"/>
  <c r="D29" i="31"/>
  <c r="D4" i="31"/>
  <c r="D10" i="31"/>
  <c r="D11" i="31"/>
  <c r="D5" i="31"/>
  <c r="D7" i="31"/>
  <c r="D22" i="31"/>
  <c r="D25" i="31"/>
  <c r="D8" i="31"/>
  <c r="B4" i="31" l="1"/>
  <c r="B5" i="31" s="1"/>
  <c r="B6" i="31" s="1"/>
  <c r="B7" i="31" s="1"/>
  <c r="B8" i="31" s="1"/>
  <c r="B9" i="31" s="1"/>
  <c r="B10" i="31" s="1"/>
  <c r="B11" i="31" s="1"/>
  <c r="B12" i="31" s="1"/>
  <c r="B13" i="31" s="1"/>
  <c r="B14" i="31" s="1"/>
  <c r="B15" i="31" s="1"/>
  <c r="D13" i="23"/>
  <c r="B16" i="31" l="1"/>
  <c r="P6" i="27"/>
  <c r="Q6" i="27" s="1"/>
  <c r="B17" i="31" l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P7" i="27"/>
  <c r="Q7" i="27" s="1"/>
  <c r="D8" i="23"/>
  <c r="K3" i="28" l="1"/>
  <c r="N3" i="28" s="1"/>
  <c r="Q3" i="28" s="1"/>
  <c r="T3" i="28" s="1"/>
  <c r="W3" i="28" s="1"/>
  <c r="Z3" i="28" s="1"/>
  <c r="AC3" i="28" s="1"/>
  <c r="AF3" i="28" s="1"/>
  <c r="AI3" i="28" s="1"/>
  <c r="AL3" i="28" s="1"/>
  <c r="AO3" i="28" s="1"/>
  <c r="D30" i="23" l="1"/>
  <c r="T30" i="23" s="1"/>
  <c r="D27" i="23"/>
  <c r="T27" i="23" l="1"/>
  <c r="P1" i="23"/>
  <c r="O1" i="23"/>
  <c r="N1" i="23"/>
  <c r="M1" i="23"/>
  <c r="L1" i="23"/>
  <c r="K1" i="23"/>
  <c r="J1" i="23"/>
  <c r="I1" i="23"/>
  <c r="H1" i="23"/>
  <c r="G1" i="23"/>
  <c r="E1" i="23"/>
  <c r="F1" i="23"/>
  <c r="D6" i="23" l="1"/>
  <c r="P13" i="27" l="1"/>
  <c r="Q13" i="27" l="1"/>
  <c r="D9" i="23"/>
  <c r="T15" i="23" l="1"/>
  <c r="T16" i="23"/>
  <c r="P16" i="27"/>
  <c r="P12" i="27"/>
  <c r="Q12" i="27" s="1"/>
  <c r="P5" i="27"/>
  <c r="P4" i="27"/>
  <c r="Q4" i="27" l="1"/>
  <c r="Q16" i="27"/>
  <c r="Q5" i="27"/>
  <c r="D5" i="23"/>
  <c r="D20" i="23" l="1"/>
  <c r="T18" i="23" l="1"/>
  <c r="T20" i="23"/>
  <c r="T17" i="23"/>
  <c r="D11" i="23"/>
  <c r="D28" i="23"/>
  <c r="D10" i="23"/>
  <c r="T25" i="23" l="1"/>
  <c r="T28" i="23"/>
  <c r="T22" i="23"/>
  <c r="T9" i="23"/>
  <c r="T8" i="23"/>
  <c r="T14" i="23"/>
  <c r="T11" i="23"/>
  <c r="T10" i="23"/>
  <c r="T13" i="23"/>
  <c r="T12" i="23"/>
  <c r="T5" i="23"/>
  <c r="T7" i="23"/>
  <c r="T6" i="23"/>
  <c r="F4" i="23" l="1"/>
  <c r="G4" i="23" s="1"/>
  <c r="H4" i="23" s="1"/>
  <c r="I4" i="23" s="1"/>
  <c r="J4" i="23" s="1"/>
  <c r="K4" i="23" s="1"/>
  <c r="L4" i="23" s="1"/>
  <c r="M4" i="23" s="1"/>
  <c r="N4" i="23" s="1"/>
  <c r="O4" i="23" s="1"/>
  <c r="P4" i="23" s="1"/>
  <c r="E3" i="23"/>
  <c r="D3" i="27"/>
  <c r="D2" i="27" s="1"/>
  <c r="E3" i="27" l="1"/>
  <c r="F3" i="27" s="1"/>
  <c r="G3" i="27" s="1"/>
  <c r="H3" i="27" s="1"/>
  <c r="I3" i="27" s="1"/>
  <c r="J3" i="27" s="1"/>
  <c r="K3" i="27" s="1"/>
  <c r="L3" i="27" s="1"/>
  <c r="M3" i="27" s="1"/>
  <c r="N3" i="27" s="1"/>
  <c r="O3" i="27" s="1"/>
  <c r="B4" i="27" l="1"/>
  <c r="B5" i="27" s="1"/>
  <c r="B6" i="27" l="1"/>
  <c r="B7" i="27" s="1"/>
  <c r="B8" i="27" s="1"/>
  <c r="B9" i="27" s="1"/>
  <c r="B10" i="27" s="1"/>
  <c r="B11" i="27" s="1"/>
  <c r="B12" i="27" s="1"/>
  <c r="B13" i="27" s="1"/>
  <c r="B14" i="27" s="1"/>
  <c r="B15" i="27" s="1"/>
  <c r="B16" i="27" l="1"/>
  <c r="B17" i="27" s="1"/>
  <c r="B18" i="27" s="1"/>
  <c r="B19" i="27" s="1"/>
  <c r="B20" i="27"/>
</calcChain>
</file>

<file path=xl/sharedStrings.xml><?xml version="1.0" encoding="utf-8"?>
<sst xmlns="http://schemas.openxmlformats.org/spreadsheetml/2006/main" count="176" uniqueCount="64">
  <si>
    <t>Фамилия Имя</t>
  </si>
  <si>
    <t>Журавлев Андрей</t>
  </si>
  <si>
    <t>Виноградов Юрий</t>
  </si>
  <si>
    <t>Важенин Дмитрий</t>
  </si>
  <si>
    <t>Антипин Олег</t>
  </si>
  <si>
    <t>Кропачев Евгений</t>
  </si>
  <si>
    <t>Глухих Алексей</t>
  </si>
  <si>
    <t>Кудряшов Сергей</t>
  </si>
  <si>
    <t>Ворожцов Сергей</t>
  </si>
  <si>
    <t>№</t>
  </si>
  <si>
    <t>Итого</t>
  </si>
  <si>
    <t>среднее</t>
  </si>
  <si>
    <t>Скорых Дмитрий</t>
  </si>
  <si>
    <t>Новиков Юрий</t>
  </si>
  <si>
    <t>Коковкин Денис</t>
  </si>
  <si>
    <t>Созинов Владимир</t>
  </si>
  <si>
    <t>Сумма</t>
  </si>
  <si>
    <t>Игр</t>
  </si>
  <si>
    <t>Средний</t>
  </si>
  <si>
    <t>Митюхин Владимир</t>
  </si>
  <si>
    <t>Шерстобитова Лидия</t>
  </si>
  <si>
    <t>Борисова Мария</t>
  </si>
  <si>
    <t>Масленникова Катерина</t>
  </si>
  <si>
    <t>Кассина Елена</t>
  </si>
  <si>
    <t>Зайцев Роман</t>
  </si>
  <si>
    <t>Виноградов Евгений</t>
  </si>
  <si>
    <t>Малородов Максим</t>
  </si>
  <si>
    <t>Булатов Сергей</t>
  </si>
  <si>
    <t>Грабко Андрей</t>
  </si>
  <si>
    <t>Зиновьев Денис</t>
  </si>
  <si>
    <t>Харитонов Сергей</t>
  </si>
  <si>
    <t>Четверикова Ирина</t>
  </si>
  <si>
    <t>Четвертных Денис</t>
  </si>
  <si>
    <t>Виноградова Александра</t>
  </si>
  <si>
    <t>Виноградов Михаил</t>
  </si>
  <si>
    <t>Беспятых Александр</t>
  </si>
  <si>
    <t>Акулов Степан</t>
  </si>
  <si>
    <t>Акулова Наталья</t>
  </si>
  <si>
    <t>Б</t>
  </si>
  <si>
    <t>Хохряков Кирилл</t>
  </si>
  <si>
    <t>Вариант для Кирова</t>
  </si>
  <si>
    <t>Место</t>
  </si>
  <si>
    <t>Кол-во участников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</si>
  <si>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</si>
  <si>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</si>
  <si>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</si>
  <si>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</si>
  <si>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</si>
  <si>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</si>
  <si>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</si>
  <si>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</si>
  <si>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</si>
  <si>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</si>
  <si>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</si>
  <si>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</si>
  <si>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</si>
  <si>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</si>
  <si>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</si>
  <si>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от 20</t>
  </si>
  <si>
    <t>и далее 1</t>
  </si>
  <si>
    <t>Гырдымов Павел</t>
  </si>
  <si>
    <t>Сетков Максим</t>
  </si>
  <si>
    <t>Сетков Максим (Сосногорск)</t>
  </si>
  <si>
    <t>Лучший результат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</si>
</sst>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"/>
    <numFmt numFmtId="165" formatCode="0.000"/>
    <numFmt numFmtId="166" formatCode="yyyy"/>
    <numFmt numFmtId="167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12" fillId="0" borderId="0" xfId="0" applyFont="1"/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3" fillId="0" borderId="3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164" fontId="11" fillId="2" borderId="47" xfId="0" applyNumberFormat="1" applyFont="1" applyFill="1" applyBorder="1" applyAlignment="1">
      <alignment horizontal="center" vertical="center" wrapText="1"/>
    </xf>
    <xf numFmtId="164" fontId="11" fillId="2" borderId="48" xfId="0" applyNumberFormat="1" applyFont="1" applyFill="1" applyBorder="1" applyAlignment="1">
      <alignment horizontal="center" vertical="center" wrapText="1"/>
    </xf>
    <xf numFmtId="164" fontId="11" fillId="2" borderId="4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7" fontId="0" fillId="0" borderId="0" xfId="0" applyNumberFormat="1"/>
    <xf numFmtId="167" fontId="4" fillId="2" borderId="3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23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7" fontId="11" fillId="2" borderId="49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5" fillId="0" borderId="46" xfId="0" applyNumberFormat="1" applyFont="1" applyBorder="1" applyAlignment="1">
      <alignment horizontal="center" vertical="center"/>
    </xf>
    <xf numFmtId="17" fontId="5" fillId="0" borderId="54" xfId="0" applyNumberFormat="1" applyFont="1" applyBorder="1" applyAlignment="1">
      <alignment horizontal="center" vertical="center"/>
    </xf>
    <xf numFmtId="17" fontId="5" fillId="0" borderId="20" xfId="0" applyNumberFormat="1" applyFont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" fontId="0" fillId="0" borderId="0" xfId="0" applyNumberFormat="1"/>
    <xf numFmtId="1" fontId="2" fillId="0" borderId="30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164" fontId="8" fillId="2" borderId="10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65" fontId="0" fillId="0" borderId="0" xfId="0" applyNumberFormat="1"/>
    <xf numFmtId="165" fontId="12" fillId="0" borderId="0" xfId="0" applyNumberFormat="1" applyFont="1"/>
    <xf numFmtId="0" fontId="0" fillId="0" borderId="5" xfId="0" applyBorder="1"/>
    <xf numFmtId="0" fontId="0" fillId="0" borderId="1" xfId="0" applyBorder="1"/>
    <xf numFmtId="1" fontId="10" fillId="0" borderId="55" xfId="0" applyNumberFormat="1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1" fontId="9" fillId="0" borderId="55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166" fontId="7" fillId="0" borderId="34" xfId="0" applyNumberFormat="1" applyFont="1" applyBorder="1" applyAlignment="1">
      <alignment horizontal="center" vertical="center"/>
    </xf>
    <xf numFmtId="166" fontId="7" fillId="0" borderId="32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166" fontId="7" fillId="0" borderId="31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 wrapText="1"/>
    </xf>
    <xf numFmtId="2" fontId="4" fillId="2" borderId="36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66" fontId="7" fillId="0" borderId="43" xfId="0" applyNumberFormat="1" applyFont="1" applyBorder="1" applyAlignment="1">
      <alignment horizontal="center" vertical="center"/>
    </xf>
    <xf numFmtId="166" fontId="7" fillId="0" borderId="44" xfId="0" applyNumberFormat="1" applyFont="1" applyBorder="1" applyAlignment="1">
      <alignment horizontal="center" vertical="center"/>
    </xf>
    <xf numFmtId="1" fontId="4" fillId="2" borderId="37" xfId="0" applyNumberFormat="1" applyFont="1" applyFill="1" applyBorder="1" applyAlignment="1">
      <alignment horizontal="center" vertical="center" wrapText="1"/>
    </xf>
    <xf numFmtId="1" fontId="4" fillId="2" borderId="36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58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66CCFF"/>
      <color rgb="FF66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0"/>
  <sheetViews>
    <sheetView workbookViewId="0">
      <selection activeCell="T40" sqref="T40"/>
    </sheetView>
  </sheetViews>
  <sheetFormatPr defaultRowHeight="21" customHeight="1" x14ac:dyDescent="0.25"/>
  <cols>
    <col min="1" max="1" width="9.140625" style="1"/>
    <col min="2" max="2" width="5.7109375" style="1" customWidth="1"/>
    <col min="3" max="3" width="32.28515625" style="2" bestFit="1" customWidth="1"/>
    <col min="4" max="4" width="8.7109375" style="2" customWidth="1"/>
    <col min="5" max="16" width="11.7109375" style="1" customWidth="1"/>
    <col min="17" max="16384" width="9.140625" style="1"/>
  </cols>
  <sheetData>
    <row r="1" spans="2:20" ht="21" customHeight="1" x14ac:dyDescent="0.25">
      <c r="E1" s="1">
        <f t="shared" ref="E1:P1" si="0">MAX(E5:E147)</f>
        <v>21</v>
      </c>
      <c r="F1" s="1">
        <f t="shared" si="0"/>
        <v>19</v>
      </c>
      <c r="G1" s="1">
        <f t="shared" si="0"/>
        <v>22</v>
      </c>
      <c r="H1" s="1">
        <f t="shared" si="0"/>
        <v>20</v>
      </c>
      <c r="I1" s="1">
        <f t="shared" si="0"/>
        <v>22</v>
      </c>
      <c r="J1" s="1">
        <f t="shared" si="0"/>
        <v>0</v>
      </c>
      <c r="K1" s="1">
        <f t="shared" si="0"/>
        <v>0</v>
      </c>
      <c r="L1" s="1">
        <f t="shared" si="0"/>
        <v>0</v>
      </c>
      <c r="M1" s="1">
        <f t="shared" si="0"/>
        <v>0</v>
      </c>
      <c r="N1" s="1">
        <f t="shared" si="0"/>
        <v>0</v>
      </c>
      <c r="O1" s="1">
        <f t="shared" si="0"/>
        <v>0</v>
      </c>
      <c r="P1" s="1">
        <f t="shared" si="0"/>
        <v>0</v>
      </c>
    </row>
    <row r="2" spans="2:20" ht="21" customHeight="1" thickBot="1" x14ac:dyDescent="0.3"/>
    <row r="3" spans="2:20" ht="21" customHeight="1" x14ac:dyDescent="0.25">
      <c r="B3" s="141" t="s">
        <v>9</v>
      </c>
      <c r="C3" s="143" t="s">
        <v>0</v>
      </c>
      <c r="D3" s="141" t="s">
        <v>10</v>
      </c>
      <c r="E3" s="146">
        <f>E4</f>
        <v>46042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7"/>
    </row>
    <row r="4" spans="2:20" ht="21" customHeight="1" thickBot="1" x14ac:dyDescent="0.3">
      <c r="B4" s="142"/>
      <c r="C4" s="144"/>
      <c r="D4" s="145"/>
      <c r="E4" s="35">
        <v>46042</v>
      </c>
      <c r="F4" s="30">
        <f>E4+31</f>
        <v>46073</v>
      </c>
      <c r="G4" s="30">
        <f t="shared" ref="G4:P4" si="1">F4+31</f>
        <v>46104</v>
      </c>
      <c r="H4" s="30">
        <f t="shared" si="1"/>
        <v>46135</v>
      </c>
      <c r="I4" s="30">
        <f t="shared" si="1"/>
        <v>46166</v>
      </c>
      <c r="J4" s="30">
        <f t="shared" si="1"/>
        <v>46197</v>
      </c>
      <c r="K4" s="30">
        <f t="shared" si="1"/>
        <v>46228</v>
      </c>
      <c r="L4" s="30">
        <f t="shared" si="1"/>
        <v>46259</v>
      </c>
      <c r="M4" s="30">
        <f t="shared" si="1"/>
        <v>46290</v>
      </c>
      <c r="N4" s="30">
        <f t="shared" si="1"/>
        <v>46321</v>
      </c>
      <c r="O4" s="30">
        <f t="shared" si="1"/>
        <v>46352</v>
      </c>
      <c r="P4" s="31">
        <f t="shared" si="1"/>
        <v>46383</v>
      </c>
    </row>
    <row r="5" spans="2:20" ht="21" customHeight="1" x14ac:dyDescent="0.25">
      <c r="B5" s="40">
        <f>B4++IF(D4=D5,0,1)</f>
        <v>1</v>
      </c>
      <c r="C5" s="126" t="s">
        <v>5</v>
      </c>
      <c r="D5" s="28">
        <f t="shared" ref="D5:D28" si="2">SUM(E5:Q5)</f>
        <v>82</v>
      </c>
      <c r="E5" s="32">
        <v>13</v>
      </c>
      <c r="F5" s="32">
        <v>9</v>
      </c>
      <c r="G5" s="32">
        <v>22</v>
      </c>
      <c r="H5" s="32">
        <v>16</v>
      </c>
      <c r="I5" s="32">
        <v>22</v>
      </c>
      <c r="J5" s="32"/>
      <c r="K5" s="32"/>
      <c r="L5" s="32"/>
      <c r="M5" s="32"/>
      <c r="N5" s="32"/>
      <c r="O5" s="32"/>
      <c r="P5" s="63"/>
      <c r="S5" s="1">
        <f>MIN(E5:P5)</f>
        <v>9</v>
      </c>
      <c r="T5" s="1">
        <f>D5-S5</f>
        <v>73</v>
      </c>
    </row>
    <row r="6" spans="2:20" ht="21" customHeight="1" x14ac:dyDescent="0.25">
      <c r="B6" s="41">
        <f t="shared" ref="B6:B30" si="3">B5++IF(D5=D6,0,1)</f>
        <v>2</v>
      </c>
      <c r="C6" s="34" t="s">
        <v>3</v>
      </c>
      <c r="D6" s="26">
        <f t="shared" si="2"/>
        <v>77</v>
      </c>
      <c r="E6" s="29">
        <v>21</v>
      </c>
      <c r="F6" s="29">
        <v>15</v>
      </c>
      <c r="G6" s="29">
        <v>13</v>
      </c>
      <c r="H6" s="29">
        <v>20</v>
      </c>
      <c r="I6" s="29">
        <v>8</v>
      </c>
      <c r="J6" s="29"/>
      <c r="K6" s="29"/>
      <c r="L6" s="29"/>
      <c r="M6" s="29"/>
      <c r="N6" s="29"/>
      <c r="O6" s="29"/>
      <c r="P6" s="3"/>
      <c r="S6" s="1">
        <f>MIN(E6:P6)</f>
        <v>8</v>
      </c>
      <c r="T6" s="1">
        <f>D6-S6</f>
        <v>69</v>
      </c>
    </row>
    <row r="7" spans="2:20" ht="21" customHeight="1" x14ac:dyDescent="0.25">
      <c r="B7" s="41">
        <f t="shared" si="3"/>
        <v>3</v>
      </c>
      <c r="C7" s="34" t="s">
        <v>31</v>
      </c>
      <c r="D7" s="26">
        <f t="shared" si="2"/>
        <v>53</v>
      </c>
      <c r="E7" s="29">
        <v>8</v>
      </c>
      <c r="F7" s="29">
        <v>7</v>
      </c>
      <c r="G7" s="29">
        <v>8</v>
      </c>
      <c r="H7" s="29">
        <v>13</v>
      </c>
      <c r="I7" s="29">
        <v>17</v>
      </c>
      <c r="J7" s="29"/>
      <c r="K7" s="29"/>
      <c r="L7" s="29"/>
      <c r="M7" s="29"/>
      <c r="N7" s="29"/>
      <c r="O7" s="29"/>
      <c r="P7" s="3"/>
      <c r="S7" s="1">
        <f>MIN(E7:P7)</f>
        <v>7</v>
      </c>
      <c r="T7" s="1">
        <f>D7-S7</f>
        <v>46</v>
      </c>
    </row>
    <row r="8" spans="2:20" ht="21" customHeight="1" x14ac:dyDescent="0.25">
      <c r="B8" s="123">
        <f t="shared" si="3"/>
        <v>4</v>
      </c>
      <c r="C8" s="34" t="s">
        <v>19</v>
      </c>
      <c r="D8" s="26">
        <f t="shared" si="2"/>
        <v>43</v>
      </c>
      <c r="E8" s="29">
        <v>16</v>
      </c>
      <c r="F8" s="29">
        <v>12</v>
      </c>
      <c r="G8" s="29">
        <v>6</v>
      </c>
      <c r="H8" s="29">
        <v>6</v>
      </c>
      <c r="I8" s="29">
        <v>3</v>
      </c>
      <c r="J8" s="29"/>
      <c r="K8" s="29"/>
      <c r="L8" s="29"/>
      <c r="M8" s="29"/>
      <c r="N8" s="29"/>
      <c r="O8" s="29"/>
      <c r="P8" s="3"/>
      <c r="S8" s="1">
        <f t="shared" ref="S8:S30" si="4">MIN(E8:P8)</f>
        <v>3</v>
      </c>
      <c r="T8" s="1">
        <f t="shared" ref="T8:T30" si="5">D8-S8</f>
        <v>40</v>
      </c>
    </row>
    <row r="9" spans="2:20" ht="21" customHeight="1" x14ac:dyDescent="0.25">
      <c r="B9" s="123">
        <f t="shared" si="3"/>
        <v>5</v>
      </c>
      <c r="C9" s="34" t="s">
        <v>8</v>
      </c>
      <c r="D9" s="26">
        <f t="shared" si="2"/>
        <v>31</v>
      </c>
      <c r="E9" s="29">
        <v>10</v>
      </c>
      <c r="F9" s="29"/>
      <c r="G9" s="29">
        <v>17</v>
      </c>
      <c r="H9" s="29"/>
      <c r="I9" s="29">
        <v>4</v>
      </c>
      <c r="J9" s="29"/>
      <c r="K9" s="29"/>
      <c r="L9" s="29"/>
      <c r="M9" s="29"/>
      <c r="N9" s="29"/>
      <c r="O9" s="29"/>
      <c r="P9" s="3"/>
      <c r="S9" s="1">
        <f t="shared" si="4"/>
        <v>4</v>
      </c>
      <c r="T9" s="1">
        <f t="shared" si="5"/>
        <v>27</v>
      </c>
    </row>
    <row r="10" spans="2:20" ht="21" customHeight="1" x14ac:dyDescent="0.25">
      <c r="B10" s="123">
        <f t="shared" si="3"/>
        <v>6</v>
      </c>
      <c r="C10" s="34" t="s">
        <v>2</v>
      </c>
      <c r="D10" s="26">
        <f t="shared" si="2"/>
        <v>30</v>
      </c>
      <c r="E10" s="29">
        <v>5</v>
      </c>
      <c r="F10" s="29">
        <v>5</v>
      </c>
      <c r="G10" s="29">
        <v>7</v>
      </c>
      <c r="H10" s="29">
        <v>3</v>
      </c>
      <c r="I10" s="29">
        <v>10</v>
      </c>
      <c r="J10" s="29"/>
      <c r="K10" s="29"/>
      <c r="L10" s="29"/>
      <c r="M10" s="29"/>
      <c r="N10" s="29"/>
      <c r="O10" s="29"/>
      <c r="P10" s="3"/>
      <c r="S10" s="1">
        <f t="shared" si="4"/>
        <v>3</v>
      </c>
      <c r="T10" s="1">
        <f t="shared" si="5"/>
        <v>27</v>
      </c>
    </row>
    <row r="11" spans="2:20" ht="21" customHeight="1" x14ac:dyDescent="0.25">
      <c r="B11" s="123">
        <f t="shared" si="3"/>
        <v>7</v>
      </c>
      <c r="C11" s="34" t="s">
        <v>7</v>
      </c>
      <c r="D11" s="26">
        <f t="shared" si="2"/>
        <v>20</v>
      </c>
      <c r="E11" s="29">
        <v>4</v>
      </c>
      <c r="F11" s="29">
        <v>2</v>
      </c>
      <c r="G11" s="29">
        <v>10</v>
      </c>
      <c r="H11" s="29">
        <v>4</v>
      </c>
      <c r="I11" s="29"/>
      <c r="J11" s="29"/>
      <c r="K11" s="29"/>
      <c r="L11" s="29"/>
      <c r="M11" s="29"/>
      <c r="N11" s="29"/>
      <c r="O11" s="29"/>
      <c r="P11" s="3"/>
      <c r="S11" s="1">
        <f t="shared" si="4"/>
        <v>2</v>
      </c>
      <c r="T11" s="1">
        <f t="shared" si="5"/>
        <v>18</v>
      </c>
    </row>
    <row r="12" spans="2:20" ht="21" customHeight="1" x14ac:dyDescent="0.25">
      <c r="B12" s="123">
        <f t="shared" si="3"/>
        <v>7</v>
      </c>
      <c r="C12" s="34" t="s">
        <v>15</v>
      </c>
      <c r="D12" s="26">
        <f t="shared" si="2"/>
        <v>20</v>
      </c>
      <c r="E12" s="29"/>
      <c r="F12" s="29">
        <v>19</v>
      </c>
      <c r="G12" s="29">
        <v>1</v>
      </c>
      <c r="H12" s="29"/>
      <c r="I12" s="29"/>
      <c r="J12" s="29"/>
      <c r="K12" s="29"/>
      <c r="L12" s="29"/>
      <c r="M12" s="29"/>
      <c r="N12" s="29"/>
      <c r="O12" s="29"/>
      <c r="P12" s="3"/>
      <c r="S12" s="1">
        <f t="shared" si="4"/>
        <v>1</v>
      </c>
      <c r="T12" s="1">
        <f t="shared" si="5"/>
        <v>19</v>
      </c>
    </row>
    <row r="13" spans="2:20" ht="21" customHeight="1" x14ac:dyDescent="0.25">
      <c r="B13" s="123">
        <f t="shared" si="3"/>
        <v>8</v>
      </c>
      <c r="C13" s="34" t="s">
        <v>27</v>
      </c>
      <c r="D13" s="26">
        <f t="shared" si="2"/>
        <v>18</v>
      </c>
      <c r="E13" s="29">
        <v>2</v>
      </c>
      <c r="F13" s="29">
        <v>3</v>
      </c>
      <c r="G13" s="29">
        <v>5</v>
      </c>
      <c r="H13" s="29">
        <v>2</v>
      </c>
      <c r="I13" s="29">
        <v>6</v>
      </c>
      <c r="J13" s="29"/>
      <c r="K13" s="29"/>
      <c r="L13" s="29"/>
      <c r="M13" s="29"/>
      <c r="N13" s="29"/>
      <c r="O13" s="29"/>
      <c r="P13" s="3"/>
      <c r="S13" s="1">
        <f t="shared" si="4"/>
        <v>2</v>
      </c>
      <c r="T13" s="1">
        <f t="shared" si="5"/>
        <v>16</v>
      </c>
    </row>
    <row r="14" spans="2:20" ht="21" customHeight="1" x14ac:dyDescent="0.25">
      <c r="B14" s="123">
        <f t="shared" si="3"/>
        <v>9</v>
      </c>
      <c r="C14" s="34" t="s">
        <v>30</v>
      </c>
      <c r="D14" s="26">
        <f t="shared" si="2"/>
        <v>16</v>
      </c>
      <c r="E14" s="29">
        <v>3</v>
      </c>
      <c r="F14" s="29"/>
      <c r="G14" s="29">
        <v>2</v>
      </c>
      <c r="H14" s="29">
        <v>10</v>
      </c>
      <c r="I14" s="29">
        <v>1</v>
      </c>
      <c r="J14" s="29"/>
      <c r="K14" s="29"/>
      <c r="L14" s="29"/>
      <c r="M14" s="29"/>
      <c r="N14" s="29"/>
      <c r="O14" s="29"/>
      <c r="P14" s="3"/>
      <c r="S14" s="1">
        <f t="shared" si="4"/>
        <v>1</v>
      </c>
      <c r="T14" s="1">
        <f t="shared" si="5"/>
        <v>15</v>
      </c>
    </row>
    <row r="15" spans="2:20" ht="21" customHeight="1" x14ac:dyDescent="0.25">
      <c r="B15" s="123">
        <f t="shared" si="3"/>
        <v>10</v>
      </c>
      <c r="C15" s="34" t="s">
        <v>32</v>
      </c>
      <c r="D15" s="26">
        <f t="shared" si="2"/>
        <v>14</v>
      </c>
      <c r="E15" s="29">
        <v>1</v>
      </c>
      <c r="F15" s="29">
        <v>1</v>
      </c>
      <c r="G15" s="29">
        <v>4</v>
      </c>
      <c r="H15" s="29">
        <v>1</v>
      </c>
      <c r="I15" s="29">
        <v>7</v>
      </c>
      <c r="J15" s="29"/>
      <c r="K15" s="29"/>
      <c r="L15" s="29"/>
      <c r="M15" s="29"/>
      <c r="N15" s="29"/>
      <c r="O15" s="29"/>
      <c r="P15" s="3"/>
      <c r="S15" s="1">
        <f t="shared" si="4"/>
        <v>1</v>
      </c>
      <c r="T15" s="1">
        <f t="shared" si="5"/>
        <v>13</v>
      </c>
    </row>
    <row r="16" spans="2:20" ht="21" customHeight="1" x14ac:dyDescent="0.25">
      <c r="B16" s="123">
        <f t="shared" si="3"/>
        <v>11</v>
      </c>
      <c r="C16" s="34" t="s">
        <v>25</v>
      </c>
      <c r="D16" s="26">
        <f t="shared" si="2"/>
        <v>13</v>
      </c>
      <c r="E16" s="29"/>
      <c r="F16" s="29"/>
      <c r="G16" s="29">
        <v>3</v>
      </c>
      <c r="H16" s="29">
        <v>8</v>
      </c>
      <c r="I16" s="29">
        <v>2</v>
      </c>
      <c r="J16" s="29"/>
      <c r="K16" s="29"/>
      <c r="L16" s="29"/>
      <c r="M16" s="29"/>
      <c r="N16" s="29"/>
      <c r="O16" s="29"/>
      <c r="P16" s="3"/>
      <c r="S16" s="1">
        <f t="shared" ref="S16" si="6">MIN(E16:P16)</f>
        <v>2</v>
      </c>
      <c r="T16" s="1">
        <f t="shared" ref="T16" si="7">D16-S16</f>
        <v>11</v>
      </c>
    </row>
    <row r="17" spans="2:20" ht="21" customHeight="1" x14ac:dyDescent="0.25">
      <c r="B17" s="123">
        <f t="shared" si="3"/>
        <v>11</v>
      </c>
      <c r="C17" s="34" t="s">
        <v>13</v>
      </c>
      <c r="D17" s="26">
        <f t="shared" si="2"/>
        <v>13</v>
      </c>
      <c r="E17" s="29"/>
      <c r="F17" s="29"/>
      <c r="G17" s="29"/>
      <c r="H17" s="29"/>
      <c r="I17" s="29">
        <v>13</v>
      </c>
      <c r="J17" s="29"/>
      <c r="K17" s="29"/>
      <c r="L17" s="29"/>
      <c r="M17" s="29"/>
      <c r="N17" s="29"/>
      <c r="O17" s="29"/>
      <c r="P17" s="3"/>
      <c r="S17" s="1">
        <f t="shared" ref="S17" si="8">MIN(E17:P17)</f>
        <v>13</v>
      </c>
      <c r="T17" s="1">
        <f t="shared" ref="T17" si="9">D17-S17</f>
        <v>0</v>
      </c>
    </row>
    <row r="18" spans="2:20" ht="21" customHeight="1" x14ac:dyDescent="0.25">
      <c r="B18" s="123">
        <f t="shared" si="3"/>
        <v>12</v>
      </c>
      <c r="C18" s="2" t="s">
        <v>62</v>
      </c>
      <c r="D18" s="109">
        <f t="shared" si="2"/>
        <v>6</v>
      </c>
      <c r="E18" s="110">
        <v>6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  <c r="S18" s="1">
        <f t="shared" ref="S18:S19" si="10">MIN(E18:P18)</f>
        <v>6</v>
      </c>
      <c r="T18" s="1">
        <f t="shared" ref="T18:T19" si="11">D18-S18</f>
        <v>0</v>
      </c>
    </row>
    <row r="19" spans="2:20" ht="21" customHeight="1" thickBot="1" x14ac:dyDescent="0.3">
      <c r="B19" s="42">
        <f t="shared" si="3"/>
        <v>13</v>
      </c>
      <c r="C19" s="36" t="s">
        <v>6</v>
      </c>
      <c r="D19" s="27">
        <f t="shared" si="2"/>
        <v>5</v>
      </c>
      <c r="E19" s="33"/>
      <c r="F19" s="33"/>
      <c r="G19" s="33"/>
      <c r="H19" s="33"/>
      <c r="I19" s="33">
        <v>5</v>
      </c>
      <c r="J19" s="33"/>
      <c r="K19" s="33"/>
      <c r="L19" s="33"/>
      <c r="M19" s="33"/>
      <c r="N19" s="33"/>
      <c r="O19" s="33"/>
      <c r="P19" s="4"/>
      <c r="S19" s="1">
        <f t="shared" si="10"/>
        <v>5</v>
      </c>
      <c r="T19" s="1">
        <f t="shared" si="11"/>
        <v>0</v>
      </c>
    </row>
    <row r="20" spans="2:20" ht="21" hidden="1" customHeight="1" x14ac:dyDescent="0.25">
      <c r="B20" s="140">
        <f t="shared" si="3"/>
        <v>14</v>
      </c>
      <c r="C20" s="2" t="s">
        <v>4</v>
      </c>
      <c r="D20" s="109">
        <f t="shared" si="2"/>
        <v>0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  <c r="S20" s="1">
        <f t="shared" ref="S20" si="12">MIN(E20:P20)</f>
        <v>0</v>
      </c>
      <c r="T20" s="1">
        <f t="shared" ref="T20" si="13">D20-S20</f>
        <v>0</v>
      </c>
    </row>
    <row r="21" spans="2:20" ht="21" hidden="1" customHeight="1" thickBot="1" x14ac:dyDescent="0.3">
      <c r="B21" s="40">
        <f t="shared" si="3"/>
        <v>14</v>
      </c>
      <c r="C21" s="36" t="s">
        <v>35</v>
      </c>
      <c r="D21" s="27">
        <f t="shared" si="2"/>
        <v>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4"/>
      <c r="S21" s="1">
        <f>MIN(E21:P21)</f>
        <v>0</v>
      </c>
      <c r="T21" s="1">
        <f>D21-S21</f>
        <v>0</v>
      </c>
    </row>
    <row r="22" spans="2:20" ht="21" hidden="1" customHeight="1" x14ac:dyDescent="0.25">
      <c r="B22" s="40">
        <f t="shared" si="3"/>
        <v>14</v>
      </c>
      <c r="C22" s="2" t="s">
        <v>33</v>
      </c>
      <c r="D22" s="109">
        <f t="shared" si="2"/>
        <v>0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  <c r="S22" s="1">
        <f t="shared" si="4"/>
        <v>0</v>
      </c>
      <c r="T22" s="1">
        <f t="shared" si="5"/>
        <v>0</v>
      </c>
    </row>
    <row r="23" spans="2:20" ht="21" hidden="1" customHeight="1" x14ac:dyDescent="0.25">
      <c r="B23" s="40">
        <f t="shared" si="3"/>
        <v>14</v>
      </c>
      <c r="C23" s="53" t="s">
        <v>28</v>
      </c>
      <c r="D23" s="26">
        <f t="shared" si="2"/>
        <v>0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S23" s="1">
        <f t="shared" si="4"/>
        <v>0</v>
      </c>
      <c r="T23" s="1">
        <f t="shared" si="5"/>
        <v>0</v>
      </c>
    </row>
    <row r="24" spans="2:20" ht="21" hidden="1" customHeight="1" x14ac:dyDescent="0.25">
      <c r="B24" s="40">
        <f t="shared" si="3"/>
        <v>14</v>
      </c>
      <c r="C24" s="53" t="s">
        <v>60</v>
      </c>
      <c r="D24" s="26">
        <f t="shared" si="2"/>
        <v>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  <c r="S24" s="1">
        <f t="shared" si="4"/>
        <v>0</v>
      </c>
      <c r="T24" s="1">
        <f t="shared" si="5"/>
        <v>0</v>
      </c>
    </row>
    <row r="25" spans="2:20" ht="21" hidden="1" customHeight="1" x14ac:dyDescent="0.25">
      <c r="B25" s="40">
        <f t="shared" si="3"/>
        <v>14</v>
      </c>
      <c r="C25" s="53" t="s">
        <v>1</v>
      </c>
      <c r="D25" s="26">
        <f t="shared" si="2"/>
        <v>0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  <c r="S25" s="1">
        <f t="shared" si="4"/>
        <v>0</v>
      </c>
      <c r="T25" s="1">
        <f t="shared" si="5"/>
        <v>0</v>
      </c>
    </row>
    <row r="26" spans="2:20" ht="21" hidden="1" customHeight="1" x14ac:dyDescent="0.25">
      <c r="B26" s="40">
        <f t="shared" si="3"/>
        <v>14</v>
      </c>
      <c r="C26" s="53" t="s">
        <v>29</v>
      </c>
      <c r="D26" s="26">
        <f t="shared" si="2"/>
        <v>0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  <c r="S26" s="1">
        <f t="shared" si="4"/>
        <v>0</v>
      </c>
      <c r="T26" s="1">
        <f t="shared" si="5"/>
        <v>0</v>
      </c>
    </row>
    <row r="27" spans="2:20" ht="21" hidden="1" customHeight="1" x14ac:dyDescent="0.25">
      <c r="B27" s="40">
        <f t="shared" si="3"/>
        <v>14</v>
      </c>
      <c r="C27" s="53" t="s">
        <v>14</v>
      </c>
      <c r="D27" s="26">
        <f t="shared" si="2"/>
        <v>0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6"/>
      <c r="S27" s="1">
        <f t="shared" si="4"/>
        <v>0</v>
      </c>
      <c r="T27" s="1">
        <f t="shared" si="5"/>
        <v>0</v>
      </c>
    </row>
    <row r="28" spans="2:20" ht="21" hidden="1" customHeight="1" x14ac:dyDescent="0.25">
      <c r="B28" s="40">
        <f t="shared" si="3"/>
        <v>14</v>
      </c>
      <c r="C28" s="53"/>
      <c r="D28" s="26">
        <f t="shared" si="2"/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S28" s="1">
        <f t="shared" si="4"/>
        <v>0</v>
      </c>
      <c r="T28" s="1">
        <f t="shared" si="5"/>
        <v>0</v>
      </c>
    </row>
    <row r="29" spans="2:20" ht="21" hidden="1" customHeight="1" x14ac:dyDescent="0.25">
      <c r="B29" s="40">
        <f t="shared" si="3"/>
        <v>14</v>
      </c>
      <c r="C29" s="53"/>
      <c r="D29" s="26">
        <f t="shared" ref="D29:D30" si="14">SUM(E29:Q29)</f>
        <v>0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S29" s="1">
        <f t="shared" si="4"/>
        <v>0</v>
      </c>
      <c r="T29" s="1">
        <f t="shared" si="5"/>
        <v>0</v>
      </c>
    </row>
    <row r="30" spans="2:20" ht="21" hidden="1" customHeight="1" thickBot="1" x14ac:dyDescent="0.3">
      <c r="B30" s="40">
        <f t="shared" si="3"/>
        <v>14</v>
      </c>
      <c r="C30" s="83"/>
      <c r="D30" s="27">
        <f t="shared" si="14"/>
        <v>0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4"/>
      <c r="S30" s="1">
        <f t="shared" si="4"/>
        <v>0</v>
      </c>
      <c r="T30" s="1">
        <f t="shared" si="5"/>
        <v>0</v>
      </c>
    </row>
  </sheetData>
  <sortState xmlns:xlrd2="http://schemas.microsoft.com/office/spreadsheetml/2017/richdata2" ref="C5:P28">
    <sortCondition descending="1" ref="D5:D28"/>
    <sortCondition ref="C5:C28"/>
  </sortState>
  <mergeCells count="4">
    <mergeCell ref="B3:B4"/>
    <mergeCell ref="C3:C4"/>
    <mergeCell ref="D3:D4"/>
    <mergeCell ref="E3:P3"/>
  </mergeCells>
  <conditionalFormatting sqref="E5:P30">
    <cfRule type="cellIs" dxfId="0" priority="8" operator="equal">
      <formula>E$1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20"/>
  <sheetViews>
    <sheetView tabSelected="1" workbookViewId="0">
      <selection activeCell="P35" sqref="P35"/>
    </sheetView>
  </sheetViews>
  <sheetFormatPr defaultRowHeight="18.75" x14ac:dyDescent="0.25"/>
  <cols>
    <col min="1" max="1" width="9.140625" style="7"/>
    <col min="2" max="2" width="9.140625" style="25"/>
    <col min="3" max="3" width="28.5703125" style="7" bestFit="1" customWidth="1"/>
    <col min="4" max="16" width="10.5703125" style="7" customWidth="1"/>
    <col min="17" max="17" width="10.5703125" style="9" customWidth="1"/>
    <col min="18" max="16384" width="9.140625" style="7"/>
  </cols>
  <sheetData>
    <row r="1" spans="2:17" ht="19.5" thickBot="1" x14ac:dyDescent="0.3"/>
    <row r="2" spans="2:17" ht="21.75" thickBot="1" x14ac:dyDescent="0.3">
      <c r="B2" s="153" t="s">
        <v>9</v>
      </c>
      <c r="C2" s="151" t="s">
        <v>0</v>
      </c>
      <c r="D2" s="148">
        <f>D3</f>
        <v>46042</v>
      </c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  <c r="Q2" s="24"/>
    </row>
    <row r="3" spans="2:17" s="130" customFormat="1" ht="16.5" thickBot="1" x14ac:dyDescent="0.3">
      <c r="B3" s="154"/>
      <c r="C3" s="152"/>
      <c r="D3" s="127">
        <f>'Рейтинг 2026'!E4</f>
        <v>46042</v>
      </c>
      <c r="E3" s="128">
        <f>D3+30</f>
        <v>46072</v>
      </c>
      <c r="F3" s="128">
        <f>E3+30</f>
        <v>46102</v>
      </c>
      <c r="G3" s="128">
        <f>F3+30</f>
        <v>46132</v>
      </c>
      <c r="H3" s="128">
        <f>G3+30</f>
        <v>46162</v>
      </c>
      <c r="I3" s="128">
        <f t="shared" ref="I3:O3" si="0">H3+30</f>
        <v>46192</v>
      </c>
      <c r="J3" s="128">
        <f t="shared" si="0"/>
        <v>46222</v>
      </c>
      <c r="K3" s="128">
        <f t="shared" si="0"/>
        <v>46252</v>
      </c>
      <c r="L3" s="128">
        <f t="shared" si="0"/>
        <v>46282</v>
      </c>
      <c r="M3" s="128">
        <f t="shared" si="0"/>
        <v>46312</v>
      </c>
      <c r="N3" s="128">
        <f t="shared" si="0"/>
        <v>46342</v>
      </c>
      <c r="O3" s="129">
        <f t="shared" si="0"/>
        <v>46372</v>
      </c>
      <c r="P3" s="131" t="s">
        <v>10</v>
      </c>
      <c r="Q3" s="132" t="s">
        <v>11</v>
      </c>
    </row>
    <row r="4" spans="2:17" x14ac:dyDescent="0.25">
      <c r="B4" s="40">
        <f t="shared" ref="B4:B19" si="1">B3++IF(P3=P4,0,1)</f>
        <v>1</v>
      </c>
      <c r="C4" s="37" t="s">
        <v>3</v>
      </c>
      <c r="D4" s="18">
        <v>4</v>
      </c>
      <c r="E4" s="19">
        <v>4</v>
      </c>
      <c r="F4" s="19">
        <v>1</v>
      </c>
      <c r="G4" s="19">
        <v>3</v>
      </c>
      <c r="H4" s="19">
        <v>0</v>
      </c>
      <c r="I4" s="19"/>
      <c r="J4" s="19"/>
      <c r="K4" s="19"/>
      <c r="L4" s="19"/>
      <c r="M4" s="19"/>
      <c r="N4" s="19"/>
      <c r="O4" s="20"/>
      <c r="P4" s="125">
        <f t="shared" ref="P4:P20" si="2">SUM(D4:O4)</f>
        <v>12</v>
      </c>
      <c r="Q4" s="17">
        <f t="shared" ref="Q4:Q20" si="3">IF(COUNT(D4:O4)&gt;0,P4/COUNT(D4:O4),)</f>
        <v>2.4</v>
      </c>
    </row>
    <row r="5" spans="2:17" x14ac:dyDescent="0.25">
      <c r="B5" s="41">
        <f t="shared" si="1"/>
        <v>2</v>
      </c>
      <c r="C5" s="38" t="s">
        <v>5</v>
      </c>
      <c r="D5" s="21">
        <v>0</v>
      </c>
      <c r="E5" s="8">
        <v>1</v>
      </c>
      <c r="F5" s="8">
        <v>2</v>
      </c>
      <c r="G5" s="8">
        <v>1</v>
      </c>
      <c r="H5" s="8">
        <v>7</v>
      </c>
      <c r="I5" s="8"/>
      <c r="J5" s="8"/>
      <c r="K5" s="8"/>
      <c r="L5" s="8"/>
      <c r="M5" s="8"/>
      <c r="N5" s="8"/>
      <c r="O5" s="11"/>
      <c r="P5" s="13">
        <f t="shared" si="2"/>
        <v>11</v>
      </c>
      <c r="Q5" s="17">
        <f t="shared" si="3"/>
        <v>2.2000000000000002</v>
      </c>
    </row>
    <row r="6" spans="2:17" x14ac:dyDescent="0.25">
      <c r="B6" s="41">
        <f t="shared" si="1"/>
        <v>3</v>
      </c>
      <c r="C6" s="38" t="s">
        <v>27</v>
      </c>
      <c r="D6" s="21">
        <v>0</v>
      </c>
      <c r="E6" s="8">
        <v>1</v>
      </c>
      <c r="F6" s="8">
        <v>0</v>
      </c>
      <c r="G6" s="8">
        <v>0</v>
      </c>
      <c r="H6" s="8">
        <v>2</v>
      </c>
      <c r="I6" s="8"/>
      <c r="J6" s="8"/>
      <c r="K6" s="8"/>
      <c r="L6" s="8"/>
      <c r="M6" s="8"/>
      <c r="N6" s="8"/>
      <c r="O6" s="11"/>
      <c r="P6" s="13">
        <f t="shared" si="2"/>
        <v>3</v>
      </c>
      <c r="Q6" s="17">
        <f t="shared" si="3"/>
        <v>0.6</v>
      </c>
    </row>
    <row r="7" spans="2:17" x14ac:dyDescent="0.25">
      <c r="B7" s="41">
        <f t="shared" si="1"/>
        <v>3</v>
      </c>
      <c r="C7" s="112" t="s">
        <v>19</v>
      </c>
      <c r="D7" s="22">
        <v>2</v>
      </c>
      <c r="E7" s="14">
        <v>1</v>
      </c>
      <c r="F7" s="14">
        <v>0</v>
      </c>
      <c r="G7" s="14">
        <v>0</v>
      </c>
      <c r="H7" s="14">
        <v>0</v>
      </c>
      <c r="I7" s="14"/>
      <c r="J7" s="14"/>
      <c r="K7" s="14"/>
      <c r="L7" s="14"/>
      <c r="M7" s="14"/>
      <c r="N7" s="14"/>
      <c r="O7" s="15"/>
      <c r="P7" s="16">
        <f t="shared" si="2"/>
        <v>3</v>
      </c>
      <c r="Q7" s="17">
        <f t="shared" si="3"/>
        <v>0.6</v>
      </c>
    </row>
    <row r="8" spans="2:17" x14ac:dyDescent="0.25">
      <c r="B8" s="123">
        <f t="shared" si="1"/>
        <v>4</v>
      </c>
      <c r="C8" s="84" t="s">
        <v>25</v>
      </c>
      <c r="D8" s="22"/>
      <c r="E8" s="14"/>
      <c r="F8" s="14">
        <v>0</v>
      </c>
      <c r="G8" s="14">
        <v>2</v>
      </c>
      <c r="H8" s="14">
        <v>0</v>
      </c>
      <c r="I8" s="14"/>
      <c r="J8" s="14"/>
      <c r="K8" s="14"/>
      <c r="L8" s="14"/>
      <c r="M8" s="14"/>
      <c r="N8" s="14"/>
      <c r="O8" s="15"/>
      <c r="P8" s="16">
        <f t="shared" si="2"/>
        <v>2</v>
      </c>
      <c r="Q8" s="17">
        <f t="shared" si="3"/>
        <v>0.66666666666666663</v>
      </c>
    </row>
    <row r="9" spans="2:17" x14ac:dyDescent="0.25">
      <c r="B9" s="123">
        <f t="shared" si="1"/>
        <v>5</v>
      </c>
      <c r="C9" s="53" t="s">
        <v>6</v>
      </c>
      <c r="D9" s="22"/>
      <c r="E9" s="14"/>
      <c r="F9" s="14"/>
      <c r="G9" s="14"/>
      <c r="H9" s="14">
        <v>1</v>
      </c>
      <c r="I9" s="14"/>
      <c r="J9" s="14"/>
      <c r="K9" s="14"/>
      <c r="L9" s="14"/>
      <c r="M9" s="14"/>
      <c r="N9" s="14"/>
      <c r="O9" s="15"/>
      <c r="P9" s="16">
        <f t="shared" si="2"/>
        <v>1</v>
      </c>
      <c r="Q9" s="17">
        <f t="shared" si="3"/>
        <v>1</v>
      </c>
    </row>
    <row r="10" spans="2:17" x14ac:dyDescent="0.25">
      <c r="B10" s="123">
        <f t="shared" si="1"/>
        <v>5</v>
      </c>
      <c r="C10" s="53" t="s">
        <v>13</v>
      </c>
      <c r="D10" s="22"/>
      <c r="E10" s="14"/>
      <c r="F10" s="14"/>
      <c r="G10" s="14"/>
      <c r="H10" s="14">
        <v>1</v>
      </c>
      <c r="I10" s="14"/>
      <c r="J10" s="14"/>
      <c r="K10" s="14"/>
      <c r="L10" s="14"/>
      <c r="M10" s="14"/>
      <c r="N10" s="14"/>
      <c r="O10" s="15"/>
      <c r="P10" s="16">
        <f t="shared" si="2"/>
        <v>1</v>
      </c>
      <c r="Q10" s="17">
        <f t="shared" si="3"/>
        <v>1</v>
      </c>
    </row>
    <row r="11" spans="2:17" x14ac:dyDescent="0.25">
      <c r="B11" s="123">
        <f t="shared" si="1"/>
        <v>5</v>
      </c>
      <c r="C11" s="53" t="s">
        <v>15</v>
      </c>
      <c r="D11" s="22"/>
      <c r="E11" s="14">
        <v>1</v>
      </c>
      <c r="F11" s="14">
        <v>0</v>
      </c>
      <c r="G11" s="14"/>
      <c r="H11" s="14"/>
      <c r="I11" s="14"/>
      <c r="J11" s="14"/>
      <c r="K11" s="14"/>
      <c r="L11" s="14"/>
      <c r="M11" s="14"/>
      <c r="N11" s="14"/>
      <c r="O11" s="15"/>
      <c r="P11" s="16">
        <f t="shared" si="2"/>
        <v>1</v>
      </c>
      <c r="Q11" s="17">
        <f t="shared" si="3"/>
        <v>0.5</v>
      </c>
    </row>
    <row r="12" spans="2:17" x14ac:dyDescent="0.25">
      <c r="B12" s="123">
        <f t="shared" si="1"/>
        <v>5</v>
      </c>
      <c r="C12" s="53" t="s">
        <v>8</v>
      </c>
      <c r="D12" s="22">
        <v>1</v>
      </c>
      <c r="E12" s="14"/>
      <c r="F12" s="14">
        <v>0</v>
      </c>
      <c r="G12" s="14"/>
      <c r="H12" s="14">
        <v>0</v>
      </c>
      <c r="I12" s="14"/>
      <c r="J12" s="14"/>
      <c r="K12" s="14"/>
      <c r="L12" s="14"/>
      <c r="M12" s="14"/>
      <c r="N12" s="14"/>
      <c r="O12" s="15"/>
      <c r="P12" s="16">
        <f t="shared" si="2"/>
        <v>1</v>
      </c>
      <c r="Q12" s="17">
        <f t="shared" si="3"/>
        <v>0.33333333333333331</v>
      </c>
    </row>
    <row r="13" spans="2:17" x14ac:dyDescent="0.25">
      <c r="B13" s="123">
        <f t="shared" si="1"/>
        <v>5</v>
      </c>
      <c r="C13" s="53" t="s">
        <v>2</v>
      </c>
      <c r="D13" s="22">
        <v>1</v>
      </c>
      <c r="E13" s="14">
        <v>0</v>
      </c>
      <c r="F13" s="14">
        <v>0</v>
      </c>
      <c r="G13" s="14">
        <v>0</v>
      </c>
      <c r="H13" s="14">
        <v>0</v>
      </c>
      <c r="I13" s="14"/>
      <c r="J13" s="14"/>
      <c r="K13" s="14"/>
      <c r="L13" s="14"/>
      <c r="M13" s="14"/>
      <c r="N13" s="14"/>
      <c r="O13" s="15"/>
      <c r="P13" s="16">
        <f t="shared" si="2"/>
        <v>1</v>
      </c>
      <c r="Q13" s="17">
        <f t="shared" si="3"/>
        <v>0.2</v>
      </c>
    </row>
    <row r="14" spans="2:17" hidden="1" x14ac:dyDescent="0.25">
      <c r="B14" s="123">
        <f t="shared" si="1"/>
        <v>6</v>
      </c>
      <c r="C14" s="53" t="s">
        <v>28</v>
      </c>
      <c r="D14" s="22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6">
        <f t="shared" si="2"/>
        <v>0</v>
      </c>
      <c r="Q14" s="17">
        <f t="shared" si="3"/>
        <v>0</v>
      </c>
    </row>
    <row r="15" spans="2:17" hidden="1" x14ac:dyDescent="0.25">
      <c r="B15" s="123">
        <f t="shared" si="1"/>
        <v>6</v>
      </c>
      <c r="C15" s="53" t="s">
        <v>60</v>
      </c>
      <c r="D15" s="2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6">
        <f t="shared" si="2"/>
        <v>0</v>
      </c>
      <c r="Q15" s="17">
        <f t="shared" si="3"/>
        <v>0</v>
      </c>
    </row>
    <row r="16" spans="2:17" x14ac:dyDescent="0.25">
      <c r="B16" s="123">
        <f t="shared" si="1"/>
        <v>6</v>
      </c>
      <c r="C16" s="53" t="s">
        <v>7</v>
      </c>
      <c r="D16" s="22">
        <v>0</v>
      </c>
      <c r="E16" s="14">
        <v>0</v>
      </c>
      <c r="F16" s="14">
        <v>0</v>
      </c>
      <c r="G16" s="14">
        <v>0</v>
      </c>
      <c r="H16" s="14"/>
      <c r="I16" s="14"/>
      <c r="J16" s="14"/>
      <c r="K16" s="14"/>
      <c r="L16" s="14"/>
      <c r="M16" s="14"/>
      <c r="N16" s="14"/>
      <c r="O16" s="15"/>
      <c r="P16" s="16">
        <f t="shared" si="2"/>
        <v>0</v>
      </c>
      <c r="Q16" s="17">
        <f t="shared" si="3"/>
        <v>0</v>
      </c>
    </row>
    <row r="17" spans="2:17" x14ac:dyDescent="0.25">
      <c r="B17" s="123">
        <f t="shared" si="1"/>
        <v>6</v>
      </c>
      <c r="C17" s="53" t="s">
        <v>61</v>
      </c>
      <c r="D17" s="22">
        <v>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6">
        <f t="shared" si="2"/>
        <v>0</v>
      </c>
      <c r="Q17" s="17">
        <f t="shared" si="3"/>
        <v>0</v>
      </c>
    </row>
    <row r="18" spans="2:17" x14ac:dyDescent="0.25">
      <c r="B18" s="123">
        <f t="shared" si="1"/>
        <v>6</v>
      </c>
      <c r="C18" s="53" t="s">
        <v>30</v>
      </c>
      <c r="D18" s="22">
        <v>0</v>
      </c>
      <c r="E18" s="14"/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5"/>
      <c r="P18" s="16">
        <f t="shared" si="2"/>
        <v>0</v>
      </c>
      <c r="Q18" s="17">
        <f t="shared" si="3"/>
        <v>0</v>
      </c>
    </row>
    <row r="19" spans="2:17" x14ac:dyDescent="0.25">
      <c r="B19" s="123">
        <f t="shared" si="1"/>
        <v>6</v>
      </c>
      <c r="C19" s="53" t="s">
        <v>31</v>
      </c>
      <c r="D19" s="22">
        <v>0</v>
      </c>
      <c r="E19" s="14">
        <v>0</v>
      </c>
      <c r="F19" s="14">
        <v>0</v>
      </c>
      <c r="G19" s="14">
        <v>0</v>
      </c>
      <c r="H19" s="14">
        <v>0</v>
      </c>
      <c r="I19" s="14"/>
      <c r="J19" s="14"/>
      <c r="K19" s="14"/>
      <c r="L19" s="14"/>
      <c r="M19" s="14"/>
      <c r="N19" s="14"/>
      <c r="O19" s="15"/>
      <c r="P19" s="16">
        <f t="shared" si="2"/>
        <v>0</v>
      </c>
      <c r="Q19" s="17">
        <f t="shared" si="3"/>
        <v>0</v>
      </c>
    </row>
    <row r="20" spans="2:17" ht="18.75" customHeight="1" thickBot="1" x14ac:dyDescent="0.3">
      <c r="B20" s="42">
        <f>B15++IF(P15=P20,0,1)</f>
        <v>6</v>
      </c>
      <c r="C20" s="39" t="s">
        <v>32</v>
      </c>
      <c r="D20" s="23">
        <v>0</v>
      </c>
      <c r="E20" s="10">
        <v>0</v>
      </c>
      <c r="F20" s="10">
        <v>0</v>
      </c>
      <c r="G20" s="10">
        <v>0</v>
      </c>
      <c r="H20" s="10">
        <v>0</v>
      </c>
      <c r="I20" s="10"/>
      <c r="J20" s="10"/>
      <c r="K20" s="10"/>
      <c r="L20" s="10"/>
      <c r="M20" s="10"/>
      <c r="N20" s="10"/>
      <c r="O20" s="12"/>
      <c r="P20" s="124">
        <f t="shared" si="2"/>
        <v>0</v>
      </c>
      <c r="Q20" s="108">
        <f t="shared" si="3"/>
        <v>0</v>
      </c>
    </row>
  </sheetData>
  <sortState xmlns:xlrd2="http://schemas.microsoft.com/office/spreadsheetml/2017/richdata2" ref="C5:Q20">
    <sortCondition descending="1" ref="P4:P20"/>
    <sortCondition descending="1" ref="Q4:Q20"/>
    <sortCondition ref="C4:C20"/>
  </sortState>
  <mergeCells count="3">
    <mergeCell ref="D2:P2"/>
    <mergeCell ref="C2:C3"/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R39"/>
  <sheetViews>
    <sheetView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V9" sqref="V9"/>
    </sheetView>
  </sheetViews>
  <sheetFormatPr defaultRowHeight="15" x14ac:dyDescent="0.25"/>
  <cols>
    <col min="2" max="2" width="3.85546875" bestFit="1" customWidth="1"/>
    <col min="3" max="3" width="28.5703125" bestFit="1" customWidth="1"/>
    <col min="4" max="4" width="2.85546875" bestFit="1" customWidth="1"/>
    <col min="5" max="5" width="10.28515625" style="50" bestFit="1" customWidth="1"/>
    <col min="6" max="6" width="10.85546875" style="105" bestFit="1" customWidth="1"/>
    <col min="7" max="7" width="10.28515625" style="105" bestFit="1" customWidth="1"/>
    <col min="8" max="8" width="10.7109375" customWidth="1"/>
    <col min="9" max="9" width="5.7109375" customWidth="1"/>
    <col min="10" max="11" width="10.7109375" customWidth="1"/>
    <col min="12" max="12" width="5.7109375" customWidth="1"/>
    <col min="13" max="14" width="10.7109375" customWidth="1"/>
    <col min="15" max="15" width="5.7109375" customWidth="1"/>
    <col min="16" max="17" width="10.7109375" customWidth="1"/>
    <col min="18" max="18" width="5.7109375" customWidth="1"/>
    <col min="19" max="19" width="10.7109375" style="64" customWidth="1"/>
    <col min="20" max="20" width="10.7109375" customWidth="1"/>
    <col min="21" max="21" width="5.7109375" customWidth="1"/>
    <col min="22" max="23" width="10.7109375" customWidth="1"/>
    <col min="24" max="24" width="5.7109375" customWidth="1"/>
    <col min="25" max="26" width="10.7109375" customWidth="1"/>
    <col min="27" max="27" width="5.7109375" customWidth="1"/>
    <col min="28" max="29" width="10.7109375" customWidth="1"/>
    <col min="30" max="30" width="5.7109375" customWidth="1"/>
    <col min="31" max="31" width="10.7109375" customWidth="1"/>
    <col min="32" max="32" width="11.5703125" bestFit="1" customWidth="1"/>
    <col min="33" max="33" width="5.7109375" customWidth="1"/>
    <col min="34" max="35" width="10.7109375" customWidth="1"/>
    <col min="36" max="36" width="5.7109375" customWidth="1"/>
    <col min="37" max="38" width="10.7109375" customWidth="1"/>
    <col min="39" max="39" width="5.7109375" customWidth="1"/>
    <col min="40" max="40" width="10.7109375" style="64" customWidth="1"/>
    <col min="41" max="41" width="10.7109375" customWidth="1"/>
    <col min="42" max="42" width="5.7109375" customWidth="1"/>
    <col min="43" max="43" width="10.7109375" customWidth="1"/>
    <col min="44" max="44" width="9.140625" style="134"/>
  </cols>
  <sheetData>
    <row r="1" spans="2:44" ht="15.75" thickBot="1" x14ac:dyDescent="0.3"/>
    <row r="2" spans="2:44" ht="21.75" thickBot="1" x14ac:dyDescent="0.3">
      <c r="B2" s="157" t="s">
        <v>9</v>
      </c>
      <c r="C2" s="160" t="s">
        <v>0</v>
      </c>
      <c r="D2" s="160" t="s">
        <v>38</v>
      </c>
      <c r="E2" s="155" t="s">
        <v>18</v>
      </c>
      <c r="F2" s="165" t="s">
        <v>16</v>
      </c>
      <c r="G2" s="165" t="s">
        <v>17</v>
      </c>
      <c r="H2" s="163">
        <v>46042</v>
      </c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</row>
    <row r="3" spans="2:44" x14ac:dyDescent="0.25">
      <c r="B3" s="158"/>
      <c r="C3" s="161"/>
      <c r="D3" s="161"/>
      <c r="E3" s="156"/>
      <c r="F3" s="166"/>
      <c r="G3" s="166"/>
      <c r="H3" s="44">
        <v>46023</v>
      </c>
      <c r="I3" s="45"/>
      <c r="J3" s="96"/>
      <c r="K3" s="44">
        <f>H3+31</f>
        <v>46054</v>
      </c>
      <c r="L3" s="48"/>
      <c r="M3" s="49"/>
      <c r="N3" s="45">
        <f>K3+31</f>
        <v>46085</v>
      </c>
      <c r="O3" s="48"/>
      <c r="P3" s="49"/>
      <c r="Q3" s="44">
        <f>N3+31</f>
        <v>46116</v>
      </c>
      <c r="R3" s="48"/>
      <c r="S3" s="65"/>
      <c r="T3" s="44">
        <f>Q3+31</f>
        <v>46147</v>
      </c>
      <c r="U3" s="48"/>
      <c r="V3" s="49"/>
      <c r="W3" s="44">
        <f>T3+31</f>
        <v>46178</v>
      </c>
      <c r="X3" s="48"/>
      <c r="Y3" s="49"/>
      <c r="Z3" s="44">
        <f>W3+31</f>
        <v>46209</v>
      </c>
      <c r="AA3" s="48"/>
      <c r="AB3" s="49"/>
      <c r="AC3" s="44">
        <f>Z3+31</f>
        <v>46240</v>
      </c>
      <c r="AD3" s="48"/>
      <c r="AE3" s="49"/>
      <c r="AF3" s="44">
        <f>AC3+31</f>
        <v>46271</v>
      </c>
      <c r="AG3" s="48"/>
      <c r="AH3" s="49"/>
      <c r="AI3" s="44">
        <f>AF3+31</f>
        <v>46302</v>
      </c>
      <c r="AJ3" s="48"/>
      <c r="AK3" s="49"/>
      <c r="AL3" s="44">
        <f>AI3+31</f>
        <v>46333</v>
      </c>
      <c r="AM3" s="48"/>
      <c r="AN3" s="65"/>
      <c r="AO3" s="44">
        <f>AL3+31</f>
        <v>46364</v>
      </c>
      <c r="AP3" s="48"/>
      <c r="AQ3" s="49"/>
    </row>
    <row r="4" spans="2:44" s="43" customFormat="1" ht="15.75" customHeight="1" thickBot="1" x14ac:dyDescent="0.25">
      <c r="B4" s="159"/>
      <c r="C4" s="162"/>
      <c r="D4" s="162"/>
      <c r="E4" s="156"/>
      <c r="F4" s="166"/>
      <c r="G4" s="166"/>
      <c r="H4" s="60" t="s">
        <v>16</v>
      </c>
      <c r="I4" s="61" t="s">
        <v>17</v>
      </c>
      <c r="J4" s="62" t="s">
        <v>18</v>
      </c>
      <c r="K4" s="71" t="s">
        <v>16</v>
      </c>
      <c r="L4" s="72" t="s">
        <v>17</v>
      </c>
      <c r="M4" s="73" t="s">
        <v>18</v>
      </c>
      <c r="N4" s="61" t="s">
        <v>16</v>
      </c>
      <c r="O4" s="61" t="s">
        <v>17</v>
      </c>
      <c r="P4" s="62" t="s">
        <v>18</v>
      </c>
      <c r="Q4" s="60" t="s">
        <v>16</v>
      </c>
      <c r="R4" s="61" t="s">
        <v>17</v>
      </c>
      <c r="S4" s="74" t="s">
        <v>18</v>
      </c>
      <c r="T4" s="60" t="s">
        <v>16</v>
      </c>
      <c r="U4" s="61" t="s">
        <v>17</v>
      </c>
      <c r="V4" s="62" t="s">
        <v>18</v>
      </c>
      <c r="W4" s="60" t="s">
        <v>16</v>
      </c>
      <c r="X4" s="61" t="s">
        <v>17</v>
      </c>
      <c r="Y4" s="62" t="s">
        <v>18</v>
      </c>
      <c r="Z4" s="60" t="s">
        <v>16</v>
      </c>
      <c r="AA4" s="61" t="s">
        <v>17</v>
      </c>
      <c r="AB4" s="62" t="s">
        <v>18</v>
      </c>
      <c r="AC4" s="60" t="s">
        <v>16</v>
      </c>
      <c r="AD4" s="61" t="s">
        <v>17</v>
      </c>
      <c r="AE4" s="62" t="s">
        <v>18</v>
      </c>
      <c r="AF4" s="60" t="s">
        <v>16</v>
      </c>
      <c r="AG4" s="61" t="s">
        <v>17</v>
      </c>
      <c r="AH4" s="62" t="s">
        <v>18</v>
      </c>
      <c r="AI4" s="60" t="s">
        <v>16</v>
      </c>
      <c r="AJ4" s="61" t="s">
        <v>17</v>
      </c>
      <c r="AK4" s="62" t="s">
        <v>18</v>
      </c>
      <c r="AL4" s="60" t="s">
        <v>16</v>
      </c>
      <c r="AM4" s="61" t="s">
        <v>17</v>
      </c>
      <c r="AN4" s="74" t="s">
        <v>18</v>
      </c>
      <c r="AO4" s="60" t="s">
        <v>16</v>
      </c>
      <c r="AP4" s="61" t="s">
        <v>17</v>
      </c>
      <c r="AQ4" s="62" t="s">
        <v>18</v>
      </c>
      <c r="AR4" s="135"/>
    </row>
    <row r="5" spans="2:44" ht="21.95" customHeight="1" x14ac:dyDescent="0.25">
      <c r="B5" s="28">
        <v>1</v>
      </c>
      <c r="C5" s="126" t="s">
        <v>5</v>
      </c>
      <c r="D5" s="126"/>
      <c r="E5" s="51">
        <f t="shared" ref="E5:E20" si="0">IF((I5+L5+O5+R5+U5+X5+AA5+AD5+AG5+AJ5+AM5+AP5)=0,0,(H5+K5+N5+Q5+T5+W5+Z5+AC5+AF5+AI5+AL5+AO5)/(I5+L5+O5+R5+U5+X5+AA5+AD5+AG5+AJ5+AM5+AP5))</f>
        <v>180.46428571428572</v>
      </c>
      <c r="F5" s="106">
        <f t="shared" ref="F5:F20" si="1">H5+K5+N5+Q5+T5+W5+Z5+AC5+AF5+AI5+AL5+AO5</f>
        <v>5053</v>
      </c>
      <c r="G5" s="106">
        <f t="shared" ref="G5:G20" si="2">I5+L5+O5+R5+U5+X5+AA5+AD5+AG5+AJ5+AM5+AP5</f>
        <v>28</v>
      </c>
      <c r="H5" s="68">
        <v>1058</v>
      </c>
      <c r="I5" s="68">
        <v>6</v>
      </c>
      <c r="J5" s="3">
        <f t="shared" ref="J5:J20" si="3">IF(H5&gt;0,ROUND(H5/I5,1),"")</f>
        <v>176.3</v>
      </c>
      <c r="K5" s="69">
        <v>686</v>
      </c>
      <c r="L5" s="70">
        <v>4</v>
      </c>
      <c r="M5" s="3">
        <f>IF(K5&gt;0,ROUND(K5/L5,1),"")</f>
        <v>171.5</v>
      </c>
      <c r="N5" s="69">
        <v>1100</v>
      </c>
      <c r="O5" s="70">
        <v>6</v>
      </c>
      <c r="P5" s="3">
        <f>IF(N5&gt;0,ROUND(N5/O5,1),"")</f>
        <v>183.3</v>
      </c>
      <c r="Q5" s="69">
        <v>1067</v>
      </c>
      <c r="R5" s="70">
        <v>6</v>
      </c>
      <c r="S5" s="3">
        <f>IF(Q5&gt;0,ROUND(Q5/R5,1),"")</f>
        <v>177.8</v>
      </c>
      <c r="T5" s="69">
        <v>1142</v>
      </c>
      <c r="U5" s="70">
        <v>6</v>
      </c>
      <c r="V5" s="3">
        <f t="shared" ref="V5:V19" si="4">IF(T5&gt;0,ROUND(T5/U5,1),"")</f>
        <v>190.3</v>
      </c>
      <c r="W5" s="69"/>
      <c r="X5" s="70"/>
      <c r="Y5" s="3"/>
      <c r="Z5" s="69"/>
      <c r="AA5" s="70"/>
      <c r="AB5" s="3"/>
      <c r="AC5" s="69"/>
      <c r="AD5" s="70"/>
      <c r="AE5" s="3"/>
      <c r="AF5" s="69"/>
      <c r="AG5" s="70"/>
      <c r="AH5" s="3"/>
      <c r="AI5" s="69"/>
      <c r="AJ5" s="70"/>
      <c r="AK5" s="3"/>
      <c r="AL5" s="69"/>
      <c r="AM5" s="70"/>
      <c r="AN5" s="3"/>
      <c r="AO5" s="69"/>
      <c r="AP5" s="70"/>
      <c r="AQ5" s="3"/>
      <c r="AR5" s="134">
        <v>180.46428571428572</v>
      </c>
    </row>
    <row r="6" spans="2:44" ht="21.95" customHeight="1" x14ac:dyDescent="0.25">
      <c r="B6" s="26">
        <v>2</v>
      </c>
      <c r="C6" s="34" t="s">
        <v>3</v>
      </c>
      <c r="D6" s="2"/>
      <c r="E6" s="133">
        <f t="shared" si="0"/>
        <v>179.53333333333333</v>
      </c>
      <c r="F6" s="107">
        <f t="shared" si="1"/>
        <v>5386</v>
      </c>
      <c r="G6" s="107">
        <f t="shared" si="2"/>
        <v>30</v>
      </c>
      <c r="H6" s="5">
        <v>1084</v>
      </c>
      <c r="I6" s="5">
        <v>6</v>
      </c>
      <c r="J6" s="3">
        <f t="shared" si="3"/>
        <v>180.7</v>
      </c>
      <c r="K6" s="46">
        <v>1078</v>
      </c>
      <c r="L6" s="29">
        <v>6</v>
      </c>
      <c r="M6" s="3">
        <f>IF(K6&gt;0,ROUND(K6/L6,1),"")</f>
        <v>179.7</v>
      </c>
      <c r="N6" s="46">
        <v>1068</v>
      </c>
      <c r="O6" s="29">
        <v>6</v>
      </c>
      <c r="P6" s="3">
        <f>IF(N6&gt;0,ROUND(N6/O6,1),"")</f>
        <v>178</v>
      </c>
      <c r="Q6" s="46">
        <v>1126</v>
      </c>
      <c r="R6" s="29">
        <v>6</v>
      </c>
      <c r="S6" s="3">
        <f>IF(Q6&gt;0,ROUND(Q6/R6,1),"")</f>
        <v>187.7</v>
      </c>
      <c r="T6" s="46">
        <v>1030</v>
      </c>
      <c r="U6" s="29">
        <v>6</v>
      </c>
      <c r="V6" s="3">
        <f t="shared" si="4"/>
        <v>171.7</v>
      </c>
      <c r="W6" s="46"/>
      <c r="X6" s="29"/>
      <c r="Y6" s="3"/>
      <c r="Z6" s="46"/>
      <c r="AA6" s="29"/>
      <c r="AB6" s="3"/>
      <c r="AC6" s="46"/>
      <c r="AD6" s="29"/>
      <c r="AE6" s="3"/>
      <c r="AF6" s="46"/>
      <c r="AG6" s="29"/>
      <c r="AH6" s="3"/>
      <c r="AI6" s="46"/>
      <c r="AJ6" s="29"/>
      <c r="AK6" s="3"/>
      <c r="AL6" s="46"/>
      <c r="AM6" s="29"/>
      <c r="AN6" s="3"/>
      <c r="AO6" s="46"/>
      <c r="AP6" s="29"/>
      <c r="AQ6" s="3"/>
      <c r="AR6" s="134">
        <v>179.53333333333333</v>
      </c>
    </row>
    <row r="7" spans="2:44" ht="21.95" customHeight="1" x14ac:dyDescent="0.25">
      <c r="B7" s="26">
        <v>3</v>
      </c>
      <c r="C7" s="34" t="s">
        <v>13</v>
      </c>
      <c r="D7" s="34"/>
      <c r="E7" s="133">
        <f t="shared" si="0"/>
        <v>173.16666666666666</v>
      </c>
      <c r="F7" s="107">
        <f t="shared" si="1"/>
        <v>1039</v>
      </c>
      <c r="G7" s="107">
        <f t="shared" si="2"/>
        <v>6</v>
      </c>
      <c r="H7" s="5"/>
      <c r="I7" s="5"/>
      <c r="J7" s="3" t="str">
        <f t="shared" si="3"/>
        <v/>
      </c>
      <c r="K7" s="46"/>
      <c r="L7" s="29"/>
      <c r="M7" s="3"/>
      <c r="N7" s="46"/>
      <c r="O7" s="29"/>
      <c r="P7" s="3"/>
      <c r="Q7" s="46"/>
      <c r="R7" s="29"/>
      <c r="S7" s="3"/>
      <c r="T7" s="46">
        <v>1039</v>
      </c>
      <c r="U7" s="29">
        <v>6</v>
      </c>
      <c r="V7" s="3">
        <f t="shared" si="4"/>
        <v>173.2</v>
      </c>
      <c r="W7" s="46"/>
      <c r="X7" s="29"/>
      <c r="Y7" s="3"/>
      <c r="Z7" s="46"/>
      <c r="AA7" s="29"/>
      <c r="AB7" s="3"/>
      <c r="AC7" s="46"/>
      <c r="AD7" s="29"/>
      <c r="AE7" s="3"/>
      <c r="AF7" s="46"/>
      <c r="AG7" s="29"/>
      <c r="AH7" s="3"/>
      <c r="AI7" s="46"/>
      <c r="AJ7" s="29"/>
      <c r="AK7" s="3"/>
      <c r="AL7" s="46"/>
      <c r="AM7" s="29"/>
      <c r="AN7" s="3"/>
      <c r="AO7" s="46"/>
      <c r="AP7" s="29"/>
      <c r="AQ7" s="3"/>
      <c r="AR7" s="134">
        <v>173.16666666666666</v>
      </c>
    </row>
    <row r="8" spans="2:44" ht="21.95" customHeight="1" x14ac:dyDescent="0.25">
      <c r="B8" s="26">
        <v>4</v>
      </c>
      <c r="C8" s="34" t="s">
        <v>8</v>
      </c>
      <c r="D8" s="34"/>
      <c r="E8" s="133">
        <f t="shared" si="0"/>
        <v>169.66666666666666</v>
      </c>
      <c r="F8" s="107">
        <f t="shared" si="1"/>
        <v>3054</v>
      </c>
      <c r="G8" s="107">
        <f t="shared" si="2"/>
        <v>18</v>
      </c>
      <c r="H8" s="5">
        <v>1014</v>
      </c>
      <c r="I8" s="5">
        <v>6</v>
      </c>
      <c r="J8" s="3">
        <f t="shared" si="3"/>
        <v>169</v>
      </c>
      <c r="K8" s="46"/>
      <c r="L8" s="29"/>
      <c r="M8" s="3"/>
      <c r="N8" s="46">
        <v>1069</v>
      </c>
      <c r="O8" s="29">
        <v>6</v>
      </c>
      <c r="P8" s="3">
        <f>IF(N8&gt;0,ROUND(N8/O8,1),"")</f>
        <v>178.2</v>
      </c>
      <c r="Q8" s="46"/>
      <c r="R8" s="29"/>
      <c r="S8" s="3" t="str">
        <f>IF(Q8&gt;0,ROUND(Q8/R8,1),"")</f>
        <v/>
      </c>
      <c r="T8" s="46">
        <v>971</v>
      </c>
      <c r="U8" s="29">
        <v>6</v>
      </c>
      <c r="V8" s="3">
        <f t="shared" si="4"/>
        <v>161.80000000000001</v>
      </c>
      <c r="W8" s="46"/>
      <c r="X8" s="29"/>
      <c r="Y8" s="3"/>
      <c r="Z8" s="46"/>
      <c r="AA8" s="29"/>
      <c r="AB8" s="3"/>
      <c r="AC8" s="46"/>
      <c r="AD8" s="29"/>
      <c r="AE8" s="3"/>
      <c r="AF8" s="46"/>
      <c r="AG8" s="29"/>
      <c r="AH8" s="3"/>
      <c r="AI8" s="46"/>
      <c r="AJ8" s="29"/>
      <c r="AK8" s="3"/>
      <c r="AL8" s="46"/>
      <c r="AM8" s="29"/>
      <c r="AN8" s="3"/>
      <c r="AO8" s="46"/>
      <c r="AP8" s="29"/>
      <c r="AQ8" s="3"/>
      <c r="AR8" s="134">
        <v>169.66666666666666</v>
      </c>
    </row>
    <row r="9" spans="2:44" ht="21.95" customHeight="1" x14ac:dyDescent="0.25">
      <c r="B9" s="26">
        <v>5</v>
      </c>
      <c r="C9" s="34" t="s">
        <v>31</v>
      </c>
      <c r="D9" s="34">
        <v>8</v>
      </c>
      <c r="E9" s="133">
        <f t="shared" si="0"/>
        <v>167.26666666666668</v>
      </c>
      <c r="F9" s="107">
        <f t="shared" si="1"/>
        <v>5018</v>
      </c>
      <c r="G9" s="107">
        <f t="shared" si="2"/>
        <v>30</v>
      </c>
      <c r="H9" s="5">
        <v>973</v>
      </c>
      <c r="I9" s="5">
        <v>6</v>
      </c>
      <c r="J9" s="3">
        <f t="shared" si="3"/>
        <v>162.19999999999999</v>
      </c>
      <c r="K9" s="46">
        <v>935</v>
      </c>
      <c r="L9" s="29">
        <v>6</v>
      </c>
      <c r="M9" s="3">
        <f>IF(K9&gt;0,ROUND(K9/L9,1),"")</f>
        <v>155.80000000000001</v>
      </c>
      <c r="N9" s="46">
        <v>996</v>
      </c>
      <c r="O9" s="29">
        <v>6</v>
      </c>
      <c r="P9" s="3">
        <f>IF(N9&gt;0,ROUND(N9/O9,1),"")</f>
        <v>166</v>
      </c>
      <c r="Q9" s="46">
        <v>998</v>
      </c>
      <c r="R9" s="29">
        <v>6</v>
      </c>
      <c r="S9" s="3">
        <f>IF(Q9&gt;0,ROUND(Q9/R9,1),"")</f>
        <v>166.3</v>
      </c>
      <c r="T9" s="46">
        <v>1116</v>
      </c>
      <c r="U9" s="29">
        <v>6</v>
      </c>
      <c r="V9" s="3">
        <f t="shared" si="4"/>
        <v>186</v>
      </c>
      <c r="W9" s="46"/>
      <c r="X9" s="29"/>
      <c r="Y9" s="3"/>
      <c r="Z9" s="46"/>
      <c r="AA9" s="29"/>
      <c r="AB9" s="3"/>
      <c r="AC9" s="46"/>
      <c r="AD9" s="29"/>
      <c r="AE9" s="3"/>
      <c r="AF9" s="46"/>
      <c r="AG9" s="29"/>
      <c r="AH9" s="3"/>
      <c r="AI9" s="46"/>
      <c r="AJ9" s="29"/>
      <c r="AK9" s="3"/>
      <c r="AL9" s="46"/>
      <c r="AM9" s="29"/>
      <c r="AN9" s="3"/>
      <c r="AO9" s="46"/>
      <c r="AP9" s="29"/>
      <c r="AQ9" s="3"/>
      <c r="AR9" s="134">
        <v>167.26666666666668</v>
      </c>
    </row>
    <row r="10" spans="2:44" ht="21.95" customHeight="1" x14ac:dyDescent="0.25">
      <c r="B10" s="26">
        <v>6</v>
      </c>
      <c r="C10" s="34" t="s">
        <v>19</v>
      </c>
      <c r="D10" s="34"/>
      <c r="E10" s="133">
        <f t="shared" si="0"/>
        <v>164.06666666666666</v>
      </c>
      <c r="F10" s="107">
        <f t="shared" si="1"/>
        <v>4922</v>
      </c>
      <c r="G10" s="107">
        <f t="shared" si="2"/>
        <v>30</v>
      </c>
      <c r="H10" s="5">
        <v>1061</v>
      </c>
      <c r="I10" s="5">
        <v>6</v>
      </c>
      <c r="J10" s="3">
        <f t="shared" si="3"/>
        <v>176.8</v>
      </c>
      <c r="K10" s="46">
        <v>1000</v>
      </c>
      <c r="L10" s="29">
        <v>6</v>
      </c>
      <c r="M10" s="3">
        <f>IF(K10&gt;0,ROUND(K10/L10,1),"")</f>
        <v>166.7</v>
      </c>
      <c r="N10" s="46">
        <v>959</v>
      </c>
      <c r="O10" s="29">
        <v>6</v>
      </c>
      <c r="P10" s="3">
        <f>IF(N10&gt;0,ROUND(N10/O10,1),"")</f>
        <v>159.80000000000001</v>
      </c>
      <c r="Q10" s="46">
        <v>950</v>
      </c>
      <c r="R10" s="29">
        <v>6</v>
      </c>
      <c r="S10" s="3">
        <f>IF(Q10&gt;0,ROUND(Q10/R10,1),"")</f>
        <v>158.30000000000001</v>
      </c>
      <c r="T10" s="46">
        <v>952</v>
      </c>
      <c r="U10" s="29">
        <v>6</v>
      </c>
      <c r="V10" s="3">
        <f t="shared" si="4"/>
        <v>158.69999999999999</v>
      </c>
      <c r="W10" s="46"/>
      <c r="X10" s="29"/>
      <c r="Y10" s="3"/>
      <c r="Z10" s="136"/>
      <c r="AA10" s="137"/>
      <c r="AB10" s="3"/>
      <c r="AC10" s="46"/>
      <c r="AD10" s="29"/>
      <c r="AE10" s="3"/>
      <c r="AF10" s="46"/>
      <c r="AG10" s="29"/>
      <c r="AH10" s="3"/>
      <c r="AI10" s="46"/>
      <c r="AJ10" s="29"/>
      <c r="AK10" s="3"/>
      <c r="AL10" s="46"/>
      <c r="AM10" s="29"/>
      <c r="AN10" s="3"/>
      <c r="AO10" s="46"/>
      <c r="AP10" s="29"/>
      <c r="AQ10" s="3"/>
      <c r="AR10" s="134">
        <v>164.06666666666666</v>
      </c>
    </row>
    <row r="11" spans="2:44" ht="21.95" customHeight="1" x14ac:dyDescent="0.25">
      <c r="B11" s="26">
        <v>7</v>
      </c>
      <c r="C11" s="34" t="s">
        <v>6</v>
      </c>
      <c r="D11" s="34"/>
      <c r="E11" s="133">
        <f t="shared" si="0"/>
        <v>164</v>
      </c>
      <c r="F11" s="107">
        <f t="shared" si="1"/>
        <v>984</v>
      </c>
      <c r="G11" s="107">
        <f t="shared" si="2"/>
        <v>6</v>
      </c>
      <c r="H11" s="5"/>
      <c r="I11" s="5"/>
      <c r="J11" s="3" t="str">
        <f t="shared" si="3"/>
        <v/>
      </c>
      <c r="K11" s="46"/>
      <c r="L11" s="29"/>
      <c r="M11" s="3"/>
      <c r="N11" s="46"/>
      <c r="O11" s="29"/>
      <c r="P11" s="3"/>
      <c r="Q11" s="46"/>
      <c r="R11" s="29"/>
      <c r="S11" s="3"/>
      <c r="T11" s="46">
        <v>984</v>
      </c>
      <c r="U11" s="29">
        <v>6</v>
      </c>
      <c r="V11" s="3">
        <f t="shared" si="4"/>
        <v>164</v>
      </c>
      <c r="W11" s="46"/>
      <c r="X11" s="29"/>
      <c r="Y11" s="66"/>
      <c r="Z11" s="46"/>
      <c r="AA11" s="29"/>
      <c r="AB11" s="3"/>
      <c r="AC11" s="46"/>
      <c r="AD11" s="29"/>
      <c r="AE11" s="3"/>
      <c r="AF11" s="46"/>
      <c r="AG11" s="29"/>
      <c r="AH11" s="3"/>
      <c r="AI11" s="46"/>
      <c r="AJ11" s="29"/>
      <c r="AK11" s="3"/>
      <c r="AL11" s="46"/>
      <c r="AM11" s="29"/>
      <c r="AN11" s="3"/>
      <c r="AO11" s="46"/>
      <c r="AP11" s="29"/>
      <c r="AQ11" s="3"/>
      <c r="AR11" s="134">
        <v>164</v>
      </c>
    </row>
    <row r="12" spans="2:44" ht="21.95" customHeight="1" x14ac:dyDescent="0.25">
      <c r="B12" s="26">
        <v>8</v>
      </c>
      <c r="C12" s="34" t="s">
        <v>15</v>
      </c>
      <c r="D12" s="34"/>
      <c r="E12" s="133">
        <f t="shared" si="0"/>
        <v>163.33333333333334</v>
      </c>
      <c r="F12" s="107">
        <f t="shared" si="1"/>
        <v>1960</v>
      </c>
      <c r="G12" s="107">
        <f t="shared" si="2"/>
        <v>12</v>
      </c>
      <c r="H12" s="5"/>
      <c r="I12" s="5"/>
      <c r="J12" s="3" t="str">
        <f t="shared" si="3"/>
        <v/>
      </c>
      <c r="K12" s="46">
        <v>1072</v>
      </c>
      <c r="L12" s="29">
        <v>6</v>
      </c>
      <c r="M12" s="3">
        <f>IF(K12&gt;0,ROUND(K12/L12,1),"")</f>
        <v>178.7</v>
      </c>
      <c r="N12" s="46">
        <v>888</v>
      </c>
      <c r="O12" s="29">
        <v>6</v>
      </c>
      <c r="P12" s="3">
        <f t="shared" ref="P12:P19" si="5">IF(N12&gt;0,ROUND(N12/O12,1),"")</f>
        <v>148</v>
      </c>
      <c r="Q12" s="46"/>
      <c r="R12" s="29"/>
      <c r="S12" s="3" t="str">
        <f t="shared" ref="S12:S19" si="6">IF(Q12&gt;0,ROUND(Q12/R12,1),"")</f>
        <v/>
      </c>
      <c r="T12" s="46"/>
      <c r="U12" s="29"/>
      <c r="V12" s="3" t="str">
        <f t="shared" si="4"/>
        <v/>
      </c>
      <c r="W12" s="46"/>
      <c r="X12" s="29"/>
      <c r="Y12" s="3"/>
      <c r="Z12" s="46"/>
      <c r="AA12" s="29"/>
      <c r="AB12" s="3"/>
      <c r="AC12" s="46"/>
      <c r="AD12" s="29"/>
      <c r="AE12" s="3"/>
      <c r="AF12" s="46"/>
      <c r="AG12" s="29"/>
      <c r="AH12" s="3"/>
      <c r="AI12" s="46"/>
      <c r="AJ12" s="29"/>
      <c r="AK12" s="3"/>
      <c r="AL12" s="46"/>
      <c r="AM12" s="29"/>
      <c r="AN12" s="3"/>
      <c r="AO12" s="46"/>
      <c r="AP12" s="29"/>
      <c r="AQ12" s="3"/>
      <c r="AR12" s="134">
        <v>163.33333333333334</v>
      </c>
    </row>
    <row r="13" spans="2:44" ht="21.95" customHeight="1" x14ac:dyDescent="0.25">
      <c r="B13" s="26">
        <v>9</v>
      </c>
      <c r="C13" s="34" t="s">
        <v>27</v>
      </c>
      <c r="D13" s="34"/>
      <c r="E13" s="133">
        <f t="shared" si="0"/>
        <v>162.63333333333333</v>
      </c>
      <c r="F13" s="107">
        <f t="shared" si="1"/>
        <v>4879</v>
      </c>
      <c r="G13" s="107">
        <f t="shared" si="2"/>
        <v>30</v>
      </c>
      <c r="H13" s="5">
        <v>864</v>
      </c>
      <c r="I13" s="5">
        <v>6</v>
      </c>
      <c r="J13" s="3">
        <f t="shared" si="3"/>
        <v>144</v>
      </c>
      <c r="K13" s="46">
        <v>1059</v>
      </c>
      <c r="L13" s="29">
        <v>6</v>
      </c>
      <c r="M13" s="3">
        <f>IF(K13&gt;0,ROUND(K13/L13,1),"")</f>
        <v>176.5</v>
      </c>
      <c r="N13" s="46">
        <v>945</v>
      </c>
      <c r="O13" s="29">
        <v>6</v>
      </c>
      <c r="P13" s="3">
        <f t="shared" si="5"/>
        <v>157.5</v>
      </c>
      <c r="Q13" s="46">
        <v>1017</v>
      </c>
      <c r="R13" s="29">
        <v>6</v>
      </c>
      <c r="S13" s="3">
        <f t="shared" si="6"/>
        <v>169.5</v>
      </c>
      <c r="T13" s="46">
        <v>994</v>
      </c>
      <c r="U13" s="29">
        <v>6</v>
      </c>
      <c r="V13" s="3">
        <f t="shared" si="4"/>
        <v>165.7</v>
      </c>
      <c r="W13" s="46"/>
      <c r="X13" s="29"/>
      <c r="Y13" s="3"/>
      <c r="Z13" s="46"/>
      <c r="AA13" s="29"/>
      <c r="AB13" s="3"/>
      <c r="AC13" s="46"/>
      <c r="AD13" s="29"/>
      <c r="AE13" s="3"/>
      <c r="AF13" s="46"/>
      <c r="AG13" s="29"/>
      <c r="AH13" s="3"/>
      <c r="AI13" s="46"/>
      <c r="AJ13" s="29"/>
      <c r="AK13" s="3"/>
      <c r="AL13" s="46"/>
      <c r="AM13" s="29"/>
      <c r="AN13" s="3"/>
      <c r="AO13" s="46"/>
      <c r="AP13" s="29"/>
      <c r="AQ13" s="3"/>
      <c r="AR13" s="134">
        <v>162.63333333333333</v>
      </c>
    </row>
    <row r="14" spans="2:44" ht="21.95" customHeight="1" x14ac:dyDescent="0.25">
      <c r="B14" s="26">
        <v>10</v>
      </c>
      <c r="C14" s="34" t="s">
        <v>7</v>
      </c>
      <c r="D14" s="34">
        <v>7</v>
      </c>
      <c r="E14" s="133">
        <f t="shared" si="0"/>
        <v>162.33333333333334</v>
      </c>
      <c r="F14" s="107">
        <f t="shared" si="1"/>
        <v>3896</v>
      </c>
      <c r="G14" s="107">
        <f t="shared" si="2"/>
        <v>24</v>
      </c>
      <c r="H14" s="5">
        <v>953</v>
      </c>
      <c r="I14" s="5">
        <v>6</v>
      </c>
      <c r="J14" s="3">
        <f t="shared" si="3"/>
        <v>158.80000000000001</v>
      </c>
      <c r="K14" s="46">
        <v>980</v>
      </c>
      <c r="L14" s="29">
        <v>6</v>
      </c>
      <c r="M14" s="3">
        <f>IF(K14&gt;0,ROUND(K14/L14,1),"")</f>
        <v>163.30000000000001</v>
      </c>
      <c r="N14" s="46">
        <v>1003</v>
      </c>
      <c r="O14" s="29">
        <v>6</v>
      </c>
      <c r="P14" s="3">
        <f t="shared" si="5"/>
        <v>167.2</v>
      </c>
      <c r="Q14" s="46">
        <v>960</v>
      </c>
      <c r="R14" s="29">
        <v>6</v>
      </c>
      <c r="S14" s="3">
        <f t="shared" si="6"/>
        <v>160</v>
      </c>
      <c r="T14" s="46"/>
      <c r="U14" s="29"/>
      <c r="V14" s="3" t="str">
        <f t="shared" si="4"/>
        <v/>
      </c>
      <c r="W14" s="46"/>
      <c r="X14" s="29"/>
      <c r="Y14" s="3"/>
      <c r="Z14" s="46"/>
      <c r="AA14" s="29"/>
      <c r="AB14" s="3"/>
      <c r="AC14" s="46"/>
      <c r="AD14" s="29"/>
      <c r="AE14" s="3"/>
      <c r="AF14" s="46"/>
      <c r="AG14" s="29"/>
      <c r="AH14" s="3"/>
      <c r="AI14" s="46"/>
      <c r="AJ14" s="29"/>
      <c r="AK14" s="3"/>
      <c r="AL14" s="46"/>
      <c r="AM14" s="29"/>
      <c r="AN14" s="3"/>
      <c r="AO14" s="46"/>
      <c r="AP14" s="29"/>
      <c r="AQ14" s="3"/>
      <c r="AR14" s="134">
        <v>162.33333333333334</v>
      </c>
    </row>
    <row r="15" spans="2:44" ht="21.95" customHeight="1" x14ac:dyDescent="0.25">
      <c r="B15" s="26">
        <v>11</v>
      </c>
      <c r="C15" s="34" t="s">
        <v>61</v>
      </c>
      <c r="D15" s="34"/>
      <c r="E15" s="133">
        <f t="shared" si="0"/>
        <v>162</v>
      </c>
      <c r="F15" s="107">
        <f t="shared" si="1"/>
        <v>972</v>
      </c>
      <c r="G15" s="107">
        <f t="shared" si="2"/>
        <v>6</v>
      </c>
      <c r="H15" s="5">
        <v>972</v>
      </c>
      <c r="I15" s="5">
        <v>6</v>
      </c>
      <c r="J15" s="3">
        <f t="shared" si="3"/>
        <v>162</v>
      </c>
      <c r="K15" s="46"/>
      <c r="L15" s="29"/>
      <c r="M15" s="3" t="str">
        <f>IF(K15&gt;0,ROUND(K15/L15,1),"")</f>
        <v/>
      </c>
      <c r="N15" s="46"/>
      <c r="O15" s="29"/>
      <c r="P15" s="3" t="str">
        <f t="shared" si="5"/>
        <v/>
      </c>
      <c r="Q15" s="46"/>
      <c r="R15" s="29"/>
      <c r="S15" s="3" t="str">
        <f t="shared" si="6"/>
        <v/>
      </c>
      <c r="T15" s="46"/>
      <c r="U15" s="29"/>
      <c r="V15" s="3" t="str">
        <f t="shared" si="4"/>
        <v/>
      </c>
      <c r="W15" s="46"/>
      <c r="X15" s="29"/>
      <c r="Y15" s="3"/>
      <c r="Z15" s="46"/>
      <c r="AA15" s="29"/>
      <c r="AB15" s="3"/>
      <c r="AC15" s="46"/>
      <c r="AD15" s="29"/>
      <c r="AE15" s="3"/>
      <c r="AF15" s="46"/>
      <c r="AG15" s="29"/>
      <c r="AH15" s="3"/>
      <c r="AI15" s="46"/>
      <c r="AJ15" s="29"/>
      <c r="AK15" s="3"/>
      <c r="AL15" s="46"/>
      <c r="AM15" s="29"/>
      <c r="AN15" s="3"/>
      <c r="AO15" s="46"/>
      <c r="AP15" s="29"/>
      <c r="AQ15" s="3"/>
      <c r="AR15" s="134">
        <v>162</v>
      </c>
    </row>
    <row r="16" spans="2:44" ht="21.95" customHeight="1" x14ac:dyDescent="0.25">
      <c r="B16" s="52">
        <v>12</v>
      </c>
      <c r="C16" s="53" t="s">
        <v>2</v>
      </c>
      <c r="D16" s="53">
        <v>6</v>
      </c>
      <c r="E16" s="133">
        <f t="shared" si="0"/>
        <v>160.93333333333334</v>
      </c>
      <c r="F16" s="107">
        <f t="shared" si="1"/>
        <v>4828</v>
      </c>
      <c r="G16" s="107">
        <f t="shared" si="2"/>
        <v>30</v>
      </c>
      <c r="H16" s="54">
        <v>979</v>
      </c>
      <c r="I16" s="5">
        <v>6</v>
      </c>
      <c r="J16" s="3">
        <f t="shared" si="3"/>
        <v>163.19999999999999</v>
      </c>
      <c r="K16" s="57">
        <v>985</v>
      </c>
      <c r="L16" s="55">
        <v>6</v>
      </c>
      <c r="M16" s="3">
        <f>IF(K16&gt;0,ROUND(K16/L16,1),"")</f>
        <v>164.2</v>
      </c>
      <c r="N16" s="57">
        <v>981</v>
      </c>
      <c r="O16" s="55">
        <v>6</v>
      </c>
      <c r="P16" s="3">
        <f t="shared" si="5"/>
        <v>163.5</v>
      </c>
      <c r="Q16" s="57">
        <v>863</v>
      </c>
      <c r="R16" s="55">
        <v>6</v>
      </c>
      <c r="S16" s="3">
        <f t="shared" si="6"/>
        <v>143.80000000000001</v>
      </c>
      <c r="T16" s="57">
        <v>1020</v>
      </c>
      <c r="U16" s="55">
        <v>6</v>
      </c>
      <c r="V16" s="3">
        <f t="shared" si="4"/>
        <v>170</v>
      </c>
      <c r="W16" s="57"/>
      <c r="X16" s="55"/>
      <c r="Y16" s="3"/>
      <c r="Z16" s="57"/>
      <c r="AA16" s="55"/>
      <c r="AB16" s="3"/>
      <c r="AC16" s="57"/>
      <c r="AD16" s="55"/>
      <c r="AE16" s="3"/>
      <c r="AF16" s="57"/>
      <c r="AG16" s="55"/>
      <c r="AH16" s="3"/>
      <c r="AI16" s="57"/>
      <c r="AJ16" s="55"/>
      <c r="AK16" s="3"/>
      <c r="AL16" s="57"/>
      <c r="AM16" s="55"/>
      <c r="AN16" s="3"/>
      <c r="AO16" s="57"/>
      <c r="AP16" s="55"/>
      <c r="AQ16" s="3"/>
      <c r="AR16" s="134">
        <v>160.93333333333334</v>
      </c>
    </row>
    <row r="17" spans="2:44" ht="21.95" customHeight="1" x14ac:dyDescent="0.25">
      <c r="B17" s="52">
        <v>13</v>
      </c>
      <c r="C17" s="53" t="s">
        <v>25</v>
      </c>
      <c r="D17" s="53"/>
      <c r="E17" s="133">
        <f t="shared" si="0"/>
        <v>155.33333333333334</v>
      </c>
      <c r="F17" s="107">
        <f t="shared" si="1"/>
        <v>2796</v>
      </c>
      <c r="G17" s="107">
        <f t="shared" si="2"/>
        <v>18</v>
      </c>
      <c r="H17" s="54"/>
      <c r="I17" s="54"/>
      <c r="J17" s="3" t="str">
        <f t="shared" si="3"/>
        <v/>
      </c>
      <c r="K17" s="57"/>
      <c r="L17" s="55"/>
      <c r="M17" s="3"/>
      <c r="N17" s="57">
        <v>925</v>
      </c>
      <c r="O17" s="55">
        <v>6</v>
      </c>
      <c r="P17" s="3">
        <f t="shared" si="5"/>
        <v>154.19999999999999</v>
      </c>
      <c r="Q17" s="57">
        <v>953</v>
      </c>
      <c r="R17" s="55">
        <v>6</v>
      </c>
      <c r="S17" s="3">
        <f t="shared" si="6"/>
        <v>158.80000000000001</v>
      </c>
      <c r="T17" s="57">
        <v>918</v>
      </c>
      <c r="U17" s="55">
        <v>6</v>
      </c>
      <c r="V17" s="3">
        <f t="shared" si="4"/>
        <v>153</v>
      </c>
      <c r="W17" s="57"/>
      <c r="X17" s="55"/>
      <c r="Y17" s="3"/>
      <c r="Z17" s="57"/>
      <c r="AA17" s="55"/>
      <c r="AB17" s="3"/>
      <c r="AC17" s="57"/>
      <c r="AD17" s="55"/>
      <c r="AE17" s="3"/>
      <c r="AF17" s="57"/>
      <c r="AG17" s="55"/>
      <c r="AH17" s="3"/>
      <c r="AI17" s="57"/>
      <c r="AJ17" s="55"/>
      <c r="AK17" s="3"/>
      <c r="AL17" s="57"/>
      <c r="AM17" s="55"/>
      <c r="AN17" s="3"/>
      <c r="AO17" s="57"/>
      <c r="AP17" s="55"/>
      <c r="AQ17" s="3"/>
      <c r="AR17" s="134">
        <v>155.33333333333334</v>
      </c>
    </row>
    <row r="18" spans="2:44" ht="21.95" customHeight="1" x14ac:dyDescent="0.25">
      <c r="B18" s="52">
        <v>14</v>
      </c>
      <c r="C18" s="53" t="s">
        <v>32</v>
      </c>
      <c r="D18" s="53"/>
      <c r="E18" s="133">
        <f t="shared" si="0"/>
        <v>151.86666666666667</v>
      </c>
      <c r="F18" s="107">
        <f t="shared" si="1"/>
        <v>4556</v>
      </c>
      <c r="G18" s="107">
        <f t="shared" si="2"/>
        <v>30</v>
      </c>
      <c r="H18" s="54">
        <v>840</v>
      </c>
      <c r="I18" s="54">
        <v>6</v>
      </c>
      <c r="J18" s="3">
        <f t="shared" si="3"/>
        <v>140</v>
      </c>
      <c r="K18" s="57">
        <v>860</v>
      </c>
      <c r="L18" s="55">
        <v>6</v>
      </c>
      <c r="M18" s="3">
        <f>IF(K18&gt;0,ROUND(K18/L18,1),"")</f>
        <v>143.30000000000001</v>
      </c>
      <c r="N18" s="57">
        <v>933</v>
      </c>
      <c r="O18" s="55">
        <v>6</v>
      </c>
      <c r="P18" s="3">
        <f t="shared" si="5"/>
        <v>155.5</v>
      </c>
      <c r="Q18" s="57">
        <v>926</v>
      </c>
      <c r="R18" s="55">
        <v>6</v>
      </c>
      <c r="S18" s="3">
        <f t="shared" si="6"/>
        <v>154.30000000000001</v>
      </c>
      <c r="T18" s="57">
        <v>997</v>
      </c>
      <c r="U18" s="55">
        <v>6</v>
      </c>
      <c r="V18" s="3">
        <f t="shared" si="4"/>
        <v>166.2</v>
      </c>
      <c r="W18" s="57"/>
      <c r="X18" s="55"/>
      <c r="Y18" s="3"/>
      <c r="Z18" s="57"/>
      <c r="AA18" s="55"/>
      <c r="AB18" s="3"/>
      <c r="AC18" s="57"/>
      <c r="AD18" s="55"/>
      <c r="AE18" s="3"/>
      <c r="AF18" s="57"/>
      <c r="AG18" s="55"/>
      <c r="AH18" s="3"/>
      <c r="AI18" s="57"/>
      <c r="AJ18" s="55"/>
      <c r="AK18" s="3"/>
      <c r="AL18" s="57"/>
      <c r="AM18" s="55"/>
      <c r="AN18" s="3"/>
      <c r="AO18" s="57"/>
      <c r="AP18" s="55"/>
      <c r="AQ18" s="3"/>
      <c r="AR18" s="134">
        <v>151.86666666666667</v>
      </c>
    </row>
    <row r="19" spans="2:44" ht="21.95" customHeight="1" x14ac:dyDescent="0.25">
      <c r="B19" s="52">
        <v>15</v>
      </c>
      <c r="C19" s="53" t="s">
        <v>30</v>
      </c>
      <c r="D19" s="53"/>
      <c r="E19" s="133">
        <f t="shared" si="0"/>
        <v>148.25</v>
      </c>
      <c r="F19" s="107">
        <f t="shared" si="1"/>
        <v>3558</v>
      </c>
      <c r="G19" s="107">
        <f t="shared" si="2"/>
        <v>24</v>
      </c>
      <c r="H19" s="54">
        <v>888</v>
      </c>
      <c r="I19" s="54">
        <v>6</v>
      </c>
      <c r="J19" s="3">
        <f t="shared" si="3"/>
        <v>148</v>
      </c>
      <c r="K19" s="57"/>
      <c r="L19" s="55"/>
      <c r="M19" s="3" t="str">
        <f>IF(K19&gt;0,ROUND(K19/L19,1),"")</f>
        <v/>
      </c>
      <c r="N19" s="57">
        <v>892</v>
      </c>
      <c r="O19" s="55">
        <v>6</v>
      </c>
      <c r="P19" s="3">
        <f t="shared" si="5"/>
        <v>148.69999999999999</v>
      </c>
      <c r="Q19" s="57">
        <v>1004</v>
      </c>
      <c r="R19" s="55">
        <v>6</v>
      </c>
      <c r="S19" s="3">
        <f t="shared" si="6"/>
        <v>167.3</v>
      </c>
      <c r="T19" s="57">
        <v>774</v>
      </c>
      <c r="U19" s="55">
        <v>6</v>
      </c>
      <c r="V19" s="3">
        <f t="shared" si="4"/>
        <v>129</v>
      </c>
      <c r="W19" s="57"/>
      <c r="X19" s="55"/>
      <c r="Y19" s="3"/>
      <c r="Z19" s="57"/>
      <c r="AA19" s="55"/>
      <c r="AB19" s="3"/>
      <c r="AC19" s="57"/>
      <c r="AD19" s="55"/>
      <c r="AE19" s="3"/>
      <c r="AF19" s="57"/>
      <c r="AG19" s="55"/>
      <c r="AH19" s="3"/>
      <c r="AI19" s="57"/>
      <c r="AJ19" s="55"/>
      <c r="AK19" s="3"/>
      <c r="AL19" s="57"/>
      <c r="AM19" s="55"/>
      <c r="AN19" s="3"/>
      <c r="AO19" s="57"/>
      <c r="AP19" s="55"/>
      <c r="AQ19" s="3"/>
      <c r="AR19" s="134">
        <v>148.25</v>
      </c>
    </row>
    <row r="20" spans="2:44" ht="21.95" customHeight="1" x14ac:dyDescent="0.25">
      <c r="B20" s="52">
        <v>16</v>
      </c>
      <c r="C20" s="58" t="s">
        <v>60</v>
      </c>
      <c r="D20" s="53"/>
      <c r="E20" s="133">
        <f t="shared" si="0"/>
        <v>0</v>
      </c>
      <c r="F20" s="107">
        <f t="shared" si="1"/>
        <v>0</v>
      </c>
      <c r="G20" s="107">
        <f t="shared" si="2"/>
        <v>0</v>
      </c>
      <c r="H20" s="54"/>
      <c r="I20" s="54"/>
      <c r="J20" s="3" t="str">
        <f t="shared" si="3"/>
        <v/>
      </c>
      <c r="K20" s="57"/>
      <c r="L20" s="55"/>
      <c r="M20" s="3"/>
      <c r="N20" s="57"/>
      <c r="O20" s="55"/>
      <c r="P20" s="3"/>
      <c r="Q20" s="57"/>
      <c r="R20" s="55"/>
      <c r="S20" s="3"/>
      <c r="T20" s="57"/>
      <c r="U20" s="55"/>
      <c r="V20" s="3"/>
      <c r="W20" s="57"/>
      <c r="X20" s="55"/>
      <c r="Y20" s="3"/>
      <c r="Z20" s="57"/>
      <c r="AA20" s="55"/>
      <c r="AB20" s="3"/>
      <c r="AC20" s="57"/>
      <c r="AD20" s="55"/>
      <c r="AE20" s="3"/>
      <c r="AF20" s="57"/>
      <c r="AG20" s="55"/>
      <c r="AH20" s="3"/>
      <c r="AI20" s="57"/>
      <c r="AJ20" s="55"/>
      <c r="AK20" s="3"/>
      <c r="AL20" s="57"/>
      <c r="AM20" s="55"/>
      <c r="AN20" s="3"/>
      <c r="AO20" s="57"/>
      <c r="AP20" s="55"/>
      <c r="AQ20" s="3"/>
      <c r="AR20" s="134">
        <v>0</v>
      </c>
    </row>
    <row r="21" spans="2:44" ht="21.95" customHeight="1" x14ac:dyDescent="0.25">
      <c r="B21" s="52">
        <v>17</v>
      </c>
      <c r="C21" s="58" t="s">
        <v>28</v>
      </c>
      <c r="D21" s="53"/>
      <c r="E21" s="133">
        <f t="shared" ref="E21:E29" si="7">IF((I21+L21+O21+R21+U21+X21+AA21+AD21+AG21+AJ21+AM21+AP21)=0,0,(H21+K21+N21+Q21+T21+W21+Z21+AC21+AF21+AI21+AL21+AO21)/(I21+L21+O21+R21+U21+X21+AA21+AD21+AG21+AJ21+AM21+AP21))</f>
        <v>0</v>
      </c>
      <c r="F21" s="107">
        <f t="shared" ref="F21:F29" si="8">H21+K21+N21+Q21+T21+W21+Z21+AC21+AF21+AI21+AL21+AO21</f>
        <v>0</v>
      </c>
      <c r="G21" s="107">
        <f t="shared" ref="G21:G29" si="9">I21+L21+O21+R21+U21+X21+AA21+AD21+AG21+AJ21+AM21+AP21</f>
        <v>0</v>
      </c>
      <c r="H21" s="54"/>
      <c r="I21" s="54"/>
      <c r="J21" s="3"/>
      <c r="K21" s="57"/>
      <c r="L21" s="55"/>
      <c r="M21" s="3"/>
      <c r="N21" s="57"/>
      <c r="O21" s="55"/>
      <c r="P21" s="3"/>
      <c r="Q21" s="57"/>
      <c r="R21" s="55"/>
      <c r="S21" s="3"/>
      <c r="T21" s="57"/>
      <c r="U21" s="55"/>
      <c r="V21" s="3"/>
      <c r="W21" s="57"/>
      <c r="X21" s="55"/>
      <c r="Y21" s="3"/>
      <c r="Z21" s="57"/>
      <c r="AA21" s="55"/>
      <c r="AB21" s="3"/>
      <c r="AC21" s="57"/>
      <c r="AD21" s="55"/>
      <c r="AE21" s="3"/>
      <c r="AF21" s="57"/>
      <c r="AG21" s="55"/>
      <c r="AH21" s="3"/>
      <c r="AI21" s="57"/>
      <c r="AJ21" s="55"/>
      <c r="AK21" s="3"/>
      <c r="AL21" s="57"/>
      <c r="AM21" s="55"/>
      <c r="AN21" s="3"/>
      <c r="AO21" s="57"/>
      <c r="AP21" s="55"/>
      <c r="AQ21" s="3"/>
      <c r="AR21" s="134">
        <v>0</v>
      </c>
    </row>
    <row r="22" spans="2:44" ht="21.95" customHeight="1" x14ac:dyDescent="0.25">
      <c r="B22" s="52">
        <v>18</v>
      </c>
      <c r="C22" s="53" t="s">
        <v>33</v>
      </c>
      <c r="D22" s="53">
        <v>8</v>
      </c>
      <c r="E22" s="133">
        <f t="shared" si="7"/>
        <v>0</v>
      </c>
      <c r="F22" s="107">
        <f t="shared" si="8"/>
        <v>0</v>
      </c>
      <c r="G22" s="107">
        <f t="shared" si="9"/>
        <v>0</v>
      </c>
      <c r="H22" s="54"/>
      <c r="I22" s="54"/>
      <c r="J22" s="3" t="str">
        <f t="shared" ref="J22:J27" si="10">IF(H22&gt;0,ROUND(H22/I22,1),"")</f>
        <v/>
      </c>
      <c r="K22" s="57"/>
      <c r="L22" s="55"/>
      <c r="M22" s="3"/>
      <c r="N22" s="57"/>
      <c r="O22" s="55"/>
      <c r="P22" s="3"/>
      <c r="Q22" s="57"/>
      <c r="R22" s="55"/>
      <c r="S22" s="3"/>
      <c r="T22" s="57"/>
      <c r="U22" s="55"/>
      <c r="V22" s="66"/>
      <c r="W22" s="46"/>
      <c r="X22" s="29"/>
      <c r="Y22" s="66"/>
      <c r="Z22" s="57"/>
      <c r="AA22" s="55"/>
      <c r="AB22" s="3"/>
      <c r="AC22" s="57"/>
      <c r="AD22" s="55"/>
      <c r="AE22" s="3"/>
      <c r="AF22" s="57"/>
      <c r="AG22" s="55"/>
      <c r="AH22" s="3"/>
      <c r="AI22" s="57"/>
      <c r="AJ22" s="55"/>
      <c r="AK22" s="3"/>
      <c r="AL22" s="57"/>
      <c r="AM22" s="55"/>
      <c r="AN22" s="3"/>
      <c r="AO22" s="57"/>
      <c r="AP22" s="55"/>
      <c r="AQ22" s="3"/>
      <c r="AR22" s="134">
        <v>0</v>
      </c>
    </row>
    <row r="23" spans="2:44" ht="21.95" customHeight="1" x14ac:dyDescent="0.25">
      <c r="B23" s="52">
        <v>19</v>
      </c>
      <c r="C23" s="53" t="s">
        <v>37</v>
      </c>
      <c r="D23" s="53">
        <v>8</v>
      </c>
      <c r="E23" s="133">
        <f t="shared" si="7"/>
        <v>0</v>
      </c>
      <c r="F23" s="107">
        <f t="shared" si="8"/>
        <v>0</v>
      </c>
      <c r="G23" s="107">
        <f t="shared" si="9"/>
        <v>0</v>
      </c>
      <c r="H23" s="54"/>
      <c r="I23" s="54"/>
      <c r="J23" s="3" t="str">
        <f t="shared" si="10"/>
        <v/>
      </c>
      <c r="K23" s="57"/>
      <c r="L23" s="55"/>
      <c r="M23" s="3"/>
      <c r="N23" s="57"/>
      <c r="O23" s="55"/>
      <c r="P23" s="3"/>
      <c r="Q23" s="57"/>
      <c r="R23" s="55"/>
      <c r="S23" s="3"/>
      <c r="T23" s="57"/>
      <c r="U23" s="55"/>
      <c r="V23" s="3"/>
      <c r="W23" s="46"/>
      <c r="X23" s="29"/>
      <c r="Y23" s="3"/>
      <c r="Z23" s="57"/>
      <c r="AA23" s="55"/>
      <c r="AB23" s="3"/>
      <c r="AC23" s="57"/>
      <c r="AD23" s="55"/>
      <c r="AE23" s="3"/>
      <c r="AF23" s="57"/>
      <c r="AG23" s="55"/>
      <c r="AH23" s="3"/>
      <c r="AI23" s="57"/>
      <c r="AJ23" s="55"/>
      <c r="AK23" s="66"/>
      <c r="AL23" s="57"/>
      <c r="AM23" s="55"/>
      <c r="AN23" s="3"/>
      <c r="AO23" s="57"/>
      <c r="AP23" s="55"/>
      <c r="AQ23" s="3"/>
      <c r="AR23" s="134">
        <v>0</v>
      </c>
    </row>
    <row r="24" spans="2:44" ht="21.95" customHeight="1" x14ac:dyDescent="0.25">
      <c r="B24" s="52">
        <v>20</v>
      </c>
      <c r="C24" s="53" t="s">
        <v>4</v>
      </c>
      <c r="D24" s="53"/>
      <c r="E24" s="133">
        <f t="shared" si="7"/>
        <v>0</v>
      </c>
      <c r="F24" s="107">
        <f t="shared" si="8"/>
        <v>0</v>
      </c>
      <c r="G24" s="107">
        <f t="shared" si="9"/>
        <v>0</v>
      </c>
      <c r="H24" s="54"/>
      <c r="I24" s="54"/>
      <c r="J24" s="3" t="str">
        <f t="shared" si="10"/>
        <v/>
      </c>
      <c r="K24" s="57"/>
      <c r="L24" s="55"/>
      <c r="M24" s="3"/>
      <c r="N24" s="57"/>
      <c r="O24" s="55"/>
      <c r="P24" s="3"/>
      <c r="Q24" s="57"/>
      <c r="R24" s="55"/>
      <c r="S24" s="3"/>
      <c r="T24" s="57"/>
      <c r="U24" s="55"/>
      <c r="V24" s="3"/>
      <c r="W24" s="46"/>
      <c r="X24" s="29"/>
      <c r="Y24" s="3"/>
      <c r="Z24" s="57"/>
      <c r="AA24" s="55"/>
      <c r="AB24" s="3"/>
      <c r="AC24" s="57"/>
      <c r="AD24" s="55"/>
      <c r="AE24" s="3"/>
      <c r="AF24" s="57"/>
      <c r="AG24" s="55"/>
      <c r="AH24" s="3"/>
      <c r="AI24" s="57"/>
      <c r="AJ24" s="55"/>
      <c r="AK24" s="3"/>
      <c r="AL24" s="57"/>
      <c r="AM24" s="55"/>
      <c r="AN24" s="3"/>
      <c r="AO24" s="57"/>
      <c r="AP24" s="55"/>
      <c r="AQ24" s="3"/>
      <c r="AR24" s="134">
        <v>0</v>
      </c>
    </row>
    <row r="25" spans="2:44" ht="21.95" customHeight="1" x14ac:dyDescent="0.25">
      <c r="B25" s="52">
        <v>21</v>
      </c>
      <c r="C25" s="53" t="s">
        <v>26</v>
      </c>
      <c r="D25" s="53"/>
      <c r="E25" s="133">
        <f t="shared" si="7"/>
        <v>0</v>
      </c>
      <c r="F25" s="107">
        <f t="shared" si="8"/>
        <v>0</v>
      </c>
      <c r="G25" s="107">
        <f t="shared" si="9"/>
        <v>0</v>
      </c>
      <c r="H25" s="54"/>
      <c r="I25" s="54"/>
      <c r="J25" s="3" t="str">
        <f t="shared" si="10"/>
        <v/>
      </c>
      <c r="K25" s="57"/>
      <c r="L25" s="55"/>
      <c r="M25" s="3"/>
      <c r="N25" s="57"/>
      <c r="O25" s="55"/>
      <c r="P25" s="3"/>
      <c r="Q25" s="57"/>
      <c r="R25" s="55"/>
      <c r="S25" s="3"/>
      <c r="T25" s="57"/>
      <c r="U25" s="55"/>
      <c r="V25" s="3"/>
      <c r="W25" s="46"/>
      <c r="X25" s="29"/>
      <c r="Y25" s="3"/>
      <c r="Z25" s="57"/>
      <c r="AA25" s="55"/>
      <c r="AB25" s="3"/>
      <c r="AC25" s="57"/>
      <c r="AD25" s="55"/>
      <c r="AE25" s="3"/>
      <c r="AF25" s="57"/>
      <c r="AG25" s="55"/>
      <c r="AH25" s="3"/>
      <c r="AI25" s="57"/>
      <c r="AJ25" s="55"/>
      <c r="AK25" s="3"/>
      <c r="AL25" s="57"/>
      <c r="AM25" s="55"/>
      <c r="AN25" s="3"/>
      <c r="AO25" s="57"/>
      <c r="AP25" s="55"/>
      <c r="AQ25" s="3"/>
      <c r="AR25" s="134">
        <v>0</v>
      </c>
    </row>
    <row r="26" spans="2:44" ht="21.95" customHeight="1" x14ac:dyDescent="0.25">
      <c r="B26" s="52">
        <v>22</v>
      </c>
      <c r="C26" s="53" t="s">
        <v>12</v>
      </c>
      <c r="D26" s="53"/>
      <c r="E26" s="133">
        <f t="shared" si="7"/>
        <v>0</v>
      </c>
      <c r="F26" s="107">
        <f t="shared" si="8"/>
        <v>0</v>
      </c>
      <c r="G26" s="107">
        <f t="shared" si="9"/>
        <v>0</v>
      </c>
      <c r="H26" s="54"/>
      <c r="I26" s="54"/>
      <c r="J26" s="3" t="str">
        <f t="shared" si="10"/>
        <v/>
      </c>
      <c r="K26" s="57"/>
      <c r="L26" s="55"/>
      <c r="M26" s="3"/>
      <c r="N26" s="57"/>
      <c r="O26" s="55"/>
      <c r="P26" s="3"/>
      <c r="Q26" s="57"/>
      <c r="R26" s="55"/>
      <c r="S26" s="3"/>
      <c r="T26" s="57"/>
      <c r="U26" s="55"/>
      <c r="V26" s="3"/>
      <c r="W26" s="46"/>
      <c r="X26" s="29"/>
      <c r="Y26" s="3"/>
      <c r="Z26" s="57"/>
      <c r="AA26" s="55"/>
      <c r="AB26" s="3"/>
      <c r="AC26" s="57"/>
      <c r="AD26" s="55"/>
      <c r="AE26" s="3"/>
      <c r="AF26" s="57"/>
      <c r="AG26" s="55"/>
      <c r="AH26" s="3"/>
      <c r="AI26" s="57"/>
      <c r="AJ26" s="55"/>
      <c r="AK26" s="3"/>
      <c r="AL26" s="57"/>
      <c r="AM26" s="55"/>
      <c r="AN26" s="3"/>
      <c r="AO26" s="57"/>
      <c r="AP26" s="55"/>
      <c r="AQ26" s="3"/>
      <c r="AR26" s="134">
        <v>0</v>
      </c>
    </row>
    <row r="27" spans="2:44" ht="21.95" customHeight="1" x14ac:dyDescent="0.25">
      <c r="B27" s="52">
        <v>23</v>
      </c>
      <c r="C27" s="53" t="s">
        <v>36</v>
      </c>
      <c r="D27" s="53"/>
      <c r="E27" s="133">
        <f t="shared" si="7"/>
        <v>0</v>
      </c>
      <c r="F27" s="107">
        <f t="shared" si="8"/>
        <v>0</v>
      </c>
      <c r="G27" s="107">
        <f t="shared" si="9"/>
        <v>0</v>
      </c>
      <c r="H27" s="54"/>
      <c r="I27" s="54"/>
      <c r="J27" s="3" t="str">
        <f t="shared" si="10"/>
        <v/>
      </c>
      <c r="K27" s="57"/>
      <c r="L27" s="55"/>
      <c r="M27" s="3"/>
      <c r="N27" s="57"/>
      <c r="O27" s="55"/>
      <c r="P27" s="3"/>
      <c r="Q27" s="57"/>
      <c r="R27" s="55"/>
      <c r="S27" s="3"/>
      <c r="T27" s="57"/>
      <c r="U27" s="55"/>
      <c r="V27" s="3"/>
      <c r="W27" s="46"/>
      <c r="X27" s="29"/>
      <c r="Y27" s="3"/>
      <c r="Z27" s="57"/>
      <c r="AA27" s="55"/>
      <c r="AB27" s="3"/>
      <c r="AC27" s="57"/>
      <c r="AD27" s="55"/>
      <c r="AE27" s="3"/>
      <c r="AF27" s="57"/>
      <c r="AG27" s="55"/>
      <c r="AH27" s="3"/>
      <c r="AI27" s="57"/>
      <c r="AJ27" s="55"/>
      <c r="AK27" s="3"/>
      <c r="AL27" s="57"/>
      <c r="AM27" s="55"/>
      <c r="AN27" s="3"/>
      <c r="AO27" s="57"/>
      <c r="AP27" s="55"/>
      <c r="AQ27" s="3"/>
      <c r="AR27" s="134">
        <v>0</v>
      </c>
    </row>
    <row r="28" spans="2:44" ht="21.95" customHeight="1" x14ac:dyDescent="0.25">
      <c r="B28" s="52">
        <v>24</v>
      </c>
      <c r="C28" s="53" t="s">
        <v>39</v>
      </c>
      <c r="D28" s="53"/>
      <c r="E28" s="133">
        <f t="shared" si="7"/>
        <v>0</v>
      </c>
      <c r="F28" s="107">
        <f t="shared" si="8"/>
        <v>0</v>
      </c>
      <c r="G28" s="107">
        <f t="shared" si="9"/>
        <v>0</v>
      </c>
      <c r="H28" s="54"/>
      <c r="I28" s="54"/>
      <c r="J28" s="3"/>
      <c r="K28" s="57"/>
      <c r="L28" s="55"/>
      <c r="M28" s="3"/>
      <c r="N28" s="57"/>
      <c r="O28" s="55"/>
      <c r="P28" s="3"/>
      <c r="Q28" s="57"/>
      <c r="R28" s="55"/>
      <c r="S28" s="3"/>
      <c r="T28" s="57"/>
      <c r="U28" s="55"/>
      <c r="V28" s="3"/>
      <c r="W28" s="57"/>
      <c r="X28" s="55"/>
      <c r="Y28" s="3"/>
      <c r="Z28" s="57"/>
      <c r="AA28" s="55"/>
      <c r="AB28" s="3"/>
      <c r="AC28" s="57"/>
      <c r="AD28" s="55"/>
      <c r="AE28" s="3"/>
      <c r="AF28" s="57"/>
      <c r="AG28" s="55"/>
      <c r="AH28" s="3"/>
      <c r="AI28" s="57"/>
      <c r="AJ28" s="55"/>
      <c r="AK28" s="3"/>
      <c r="AL28" s="57"/>
      <c r="AM28" s="55"/>
      <c r="AN28" s="3"/>
      <c r="AO28" s="57"/>
      <c r="AP28" s="55"/>
      <c r="AQ28" s="3"/>
      <c r="AR28" s="134">
        <v>0</v>
      </c>
    </row>
    <row r="29" spans="2:44" ht="21.95" customHeight="1" x14ac:dyDescent="0.25">
      <c r="B29" s="52">
        <v>25</v>
      </c>
      <c r="C29" s="58" t="s">
        <v>34</v>
      </c>
      <c r="D29" s="53"/>
      <c r="E29" s="97">
        <f t="shared" si="7"/>
        <v>0</v>
      </c>
      <c r="F29" s="107">
        <f t="shared" si="8"/>
        <v>0</v>
      </c>
      <c r="G29" s="107">
        <f t="shared" si="9"/>
        <v>0</v>
      </c>
      <c r="H29" s="54"/>
      <c r="I29" s="54"/>
      <c r="J29" s="3" t="str">
        <f>IF(H29&gt;0,ROUND(H29/I29,1),"")</f>
        <v/>
      </c>
      <c r="K29" s="57"/>
      <c r="L29" s="55"/>
      <c r="M29" s="3"/>
      <c r="N29" s="57"/>
      <c r="O29" s="55"/>
      <c r="P29" s="3"/>
      <c r="Q29" s="57"/>
      <c r="R29" s="55"/>
      <c r="S29" s="3"/>
      <c r="T29" s="57"/>
      <c r="U29" s="55"/>
      <c r="V29" s="3"/>
      <c r="W29" s="57"/>
      <c r="X29" s="55"/>
      <c r="Y29" s="3"/>
      <c r="Z29" s="57"/>
      <c r="AA29" s="55"/>
      <c r="AB29" s="3"/>
      <c r="AC29" s="57"/>
      <c r="AD29" s="55"/>
      <c r="AE29" s="3"/>
      <c r="AF29" s="57"/>
      <c r="AG29" s="55"/>
      <c r="AH29" s="3"/>
      <c r="AI29" s="57"/>
      <c r="AJ29" s="55"/>
      <c r="AK29" s="3"/>
      <c r="AL29" s="57"/>
      <c r="AM29" s="55"/>
      <c r="AN29" s="3"/>
      <c r="AO29" s="57"/>
      <c r="AP29" s="55"/>
      <c r="AQ29" s="3"/>
      <c r="AR29" s="134">
        <v>0</v>
      </c>
    </row>
    <row r="30" spans="2:44" ht="21.95" hidden="1" customHeight="1" x14ac:dyDescent="0.25">
      <c r="B30" s="52">
        <v>20</v>
      </c>
      <c r="C30" s="58" t="s">
        <v>1</v>
      </c>
      <c r="D30" s="53"/>
      <c r="E30" s="97">
        <f t="shared" ref="E30:E39" si="11">IF((I30+L30+O30+R30+U30+X30+AA30+AD30+AG30+AJ30+AM30+AP30)=0,0,(H30+K30+N30+Q30+T30+W30+Z30+AC30+AF30+AI30+AL30+AO30)/(I30+L30+O30+R30+U30+X30+AA30+AD30+AG30+AJ30+AM30+AP30))</f>
        <v>0</v>
      </c>
      <c r="F30" s="107">
        <f t="shared" ref="F30:F39" si="12">H30+K30+N30+Q30+T30+W30+Z30+AC30+AF30+AI30+AL30+AO30</f>
        <v>0</v>
      </c>
      <c r="G30" s="107">
        <f t="shared" ref="G30:G39" si="13">I30+L30+O30+R30+U30+X30+AA30+AD30+AG30+AJ30+AM30+AP30</f>
        <v>0</v>
      </c>
      <c r="H30" s="54"/>
      <c r="I30" s="54"/>
      <c r="J30" s="3" t="str">
        <f t="shared" ref="J30:J39" si="14">IF(H30&gt;0,ROUND(H30/I30,1),"")</f>
        <v/>
      </c>
      <c r="K30" s="57"/>
      <c r="L30" s="55"/>
      <c r="M30" s="3"/>
      <c r="N30" s="57"/>
      <c r="O30" s="55"/>
      <c r="P30" s="3"/>
      <c r="Q30" s="57"/>
      <c r="R30" s="55"/>
      <c r="S30" s="3"/>
      <c r="T30" s="57"/>
      <c r="U30" s="55"/>
      <c r="V30" s="66"/>
      <c r="W30" s="57"/>
      <c r="X30" s="55"/>
      <c r="Y30" s="66"/>
      <c r="Z30" s="57"/>
      <c r="AA30" s="55"/>
      <c r="AB30" s="66"/>
      <c r="AC30" s="57"/>
      <c r="AD30" s="55"/>
      <c r="AE30" s="66"/>
      <c r="AF30" s="57"/>
      <c r="AG30" s="55"/>
      <c r="AH30" s="66"/>
      <c r="AI30" s="57"/>
      <c r="AJ30" s="55"/>
      <c r="AK30" s="66"/>
      <c r="AL30" s="57"/>
      <c r="AM30" s="55"/>
      <c r="AN30" s="66"/>
      <c r="AO30" s="57"/>
      <c r="AP30" s="55"/>
      <c r="AQ30" s="66"/>
    </row>
    <row r="31" spans="2:44" ht="21.95" hidden="1" customHeight="1" x14ac:dyDescent="0.25">
      <c r="B31" s="52">
        <v>21</v>
      </c>
      <c r="C31" s="58" t="s">
        <v>29</v>
      </c>
      <c r="D31" s="53"/>
      <c r="E31" s="97">
        <f t="shared" si="11"/>
        <v>0</v>
      </c>
      <c r="F31" s="107">
        <f t="shared" si="12"/>
        <v>0</v>
      </c>
      <c r="G31" s="107">
        <f t="shared" si="13"/>
        <v>0</v>
      </c>
      <c r="H31" s="54"/>
      <c r="I31" s="54"/>
      <c r="J31" s="3" t="str">
        <f t="shared" si="14"/>
        <v/>
      </c>
      <c r="K31" s="57"/>
      <c r="L31" s="55"/>
      <c r="M31" s="3"/>
      <c r="N31" s="57"/>
      <c r="O31" s="55"/>
      <c r="P31" s="3"/>
      <c r="Q31" s="57"/>
      <c r="R31" s="55"/>
      <c r="S31" s="3"/>
      <c r="T31" s="57"/>
      <c r="U31" s="55"/>
      <c r="V31" s="66"/>
      <c r="W31" s="57"/>
      <c r="X31" s="55"/>
      <c r="Y31" s="66"/>
      <c r="Z31" s="57"/>
      <c r="AA31" s="55"/>
      <c r="AB31" s="66"/>
      <c r="AC31" s="57"/>
      <c r="AD31" s="55"/>
      <c r="AE31" s="66"/>
      <c r="AF31" s="57"/>
      <c r="AG31" s="55"/>
      <c r="AH31" s="66"/>
      <c r="AI31" s="57"/>
      <c r="AJ31" s="55"/>
      <c r="AK31" s="66"/>
      <c r="AL31" s="57"/>
      <c r="AM31" s="55"/>
      <c r="AN31" s="66"/>
      <c r="AO31" s="57"/>
      <c r="AP31" s="55"/>
      <c r="AQ31" s="66"/>
    </row>
    <row r="32" spans="2:44" ht="21.95" hidden="1" customHeight="1" x14ac:dyDescent="0.25">
      <c r="B32" s="52">
        <v>22</v>
      </c>
      <c r="C32" s="53" t="s">
        <v>14</v>
      </c>
      <c r="D32" s="53"/>
      <c r="E32" s="97">
        <f t="shared" si="11"/>
        <v>0</v>
      </c>
      <c r="F32" s="107">
        <f t="shared" si="12"/>
        <v>0</v>
      </c>
      <c r="G32" s="107">
        <f t="shared" si="13"/>
        <v>0</v>
      </c>
      <c r="H32" s="54"/>
      <c r="I32" s="54"/>
      <c r="J32" s="3" t="str">
        <f t="shared" si="14"/>
        <v/>
      </c>
      <c r="K32" s="57"/>
      <c r="L32" s="55"/>
      <c r="M32" s="3"/>
      <c r="N32" s="57"/>
      <c r="O32" s="55"/>
      <c r="P32" s="3"/>
      <c r="Q32" s="57"/>
      <c r="R32" s="55"/>
      <c r="S32" s="3"/>
      <c r="T32" s="57"/>
      <c r="U32" s="55"/>
      <c r="V32" s="66"/>
      <c r="W32" s="57"/>
      <c r="X32" s="55"/>
      <c r="Y32" s="66"/>
      <c r="Z32" s="57"/>
      <c r="AA32" s="55"/>
      <c r="AB32" s="66"/>
      <c r="AC32" s="57"/>
      <c r="AD32" s="55"/>
      <c r="AE32" s="66"/>
      <c r="AF32" s="57"/>
      <c r="AG32" s="55"/>
      <c r="AH32" s="66"/>
      <c r="AI32" s="57"/>
      <c r="AJ32" s="55"/>
      <c r="AK32" s="66"/>
      <c r="AL32" s="57"/>
      <c r="AM32" s="55"/>
      <c r="AN32" s="66"/>
      <c r="AO32" s="57"/>
      <c r="AP32" s="55"/>
      <c r="AQ32" s="66"/>
    </row>
    <row r="33" spans="2:43" ht="21.95" hidden="1" customHeight="1" x14ac:dyDescent="0.25">
      <c r="B33" s="52">
        <v>23</v>
      </c>
      <c r="C33" s="59" t="s">
        <v>35</v>
      </c>
      <c r="D33" s="59"/>
      <c r="E33" s="97">
        <f t="shared" si="11"/>
        <v>0</v>
      </c>
      <c r="F33" s="107">
        <f t="shared" si="12"/>
        <v>0</v>
      </c>
      <c r="G33" s="107">
        <f t="shared" si="13"/>
        <v>0</v>
      </c>
      <c r="H33" s="54"/>
      <c r="I33" s="54"/>
      <c r="J33" s="3" t="str">
        <f t="shared" si="14"/>
        <v/>
      </c>
      <c r="K33" s="57"/>
      <c r="L33" s="55"/>
      <c r="M33" s="3"/>
      <c r="N33" s="57"/>
      <c r="O33" s="55"/>
      <c r="P33" s="3"/>
      <c r="Q33" s="57"/>
      <c r="R33" s="55"/>
      <c r="S33" s="3"/>
      <c r="T33" s="57"/>
      <c r="U33" s="55"/>
      <c r="V33" s="66"/>
      <c r="W33" s="57"/>
      <c r="X33" s="55"/>
      <c r="Y33" s="66"/>
      <c r="Z33" s="57"/>
      <c r="AA33" s="55"/>
      <c r="AB33" s="66"/>
      <c r="AC33" s="57"/>
      <c r="AD33" s="55"/>
      <c r="AE33" s="66"/>
      <c r="AF33" s="57"/>
      <c r="AG33" s="55"/>
      <c r="AH33" s="66"/>
      <c r="AI33" s="57"/>
      <c r="AJ33" s="55"/>
      <c r="AK33" s="66"/>
      <c r="AL33" s="57"/>
      <c r="AM33" s="55"/>
      <c r="AN33" s="66"/>
      <c r="AO33" s="57"/>
      <c r="AP33" s="55"/>
      <c r="AQ33" s="66"/>
    </row>
    <row r="34" spans="2:43" ht="21.95" hidden="1" customHeight="1" x14ac:dyDescent="0.25">
      <c r="B34" s="52"/>
      <c r="C34" s="59" t="s">
        <v>28</v>
      </c>
      <c r="D34" s="59"/>
      <c r="E34" s="97">
        <f t="shared" si="11"/>
        <v>0</v>
      </c>
      <c r="F34" s="107">
        <f t="shared" si="12"/>
        <v>0</v>
      </c>
      <c r="G34" s="107">
        <f t="shared" si="13"/>
        <v>0</v>
      </c>
      <c r="H34" s="54"/>
      <c r="I34" s="54"/>
      <c r="J34" s="3" t="str">
        <f t="shared" si="14"/>
        <v/>
      </c>
      <c r="K34" s="57"/>
      <c r="L34" s="55"/>
      <c r="M34" s="3"/>
      <c r="N34" s="57"/>
      <c r="O34" s="55"/>
      <c r="P34" s="3"/>
      <c r="Q34" s="57"/>
      <c r="R34" s="55"/>
      <c r="S34" s="3"/>
      <c r="T34" s="57"/>
      <c r="U34" s="55"/>
      <c r="V34" s="66"/>
      <c r="W34" s="57"/>
      <c r="X34" s="55"/>
      <c r="Y34" s="66"/>
      <c r="Z34" s="57"/>
      <c r="AA34" s="55"/>
      <c r="AB34" s="66"/>
      <c r="AC34" s="57"/>
      <c r="AD34" s="55"/>
      <c r="AE34" s="66"/>
      <c r="AF34" s="57"/>
      <c r="AG34" s="55"/>
      <c r="AH34" s="66"/>
      <c r="AI34" s="57"/>
      <c r="AJ34" s="55"/>
      <c r="AK34" s="66"/>
      <c r="AL34" s="57"/>
      <c r="AM34" s="55"/>
      <c r="AN34" s="66"/>
      <c r="AO34" s="57"/>
      <c r="AP34" s="55"/>
      <c r="AQ34" s="66"/>
    </row>
    <row r="35" spans="2:43" ht="21.95" hidden="1" customHeight="1" x14ac:dyDescent="0.25">
      <c r="B35" s="52">
        <v>22</v>
      </c>
      <c r="C35" s="53" t="s">
        <v>24</v>
      </c>
      <c r="D35" s="53"/>
      <c r="E35" s="97">
        <f t="shared" si="11"/>
        <v>0</v>
      </c>
      <c r="F35" s="107">
        <f t="shared" si="12"/>
        <v>0</v>
      </c>
      <c r="G35" s="107">
        <f t="shared" si="13"/>
        <v>0</v>
      </c>
      <c r="H35" s="54"/>
      <c r="I35" s="54"/>
      <c r="J35" s="3" t="str">
        <f t="shared" si="14"/>
        <v/>
      </c>
      <c r="K35" s="57"/>
      <c r="L35" s="55"/>
      <c r="M35" s="3"/>
      <c r="N35" s="57"/>
      <c r="O35" s="55"/>
      <c r="P35" s="3"/>
      <c r="Q35" s="57"/>
      <c r="R35" s="55"/>
      <c r="S35" s="3"/>
      <c r="T35" s="57"/>
      <c r="U35" s="55"/>
      <c r="V35" s="66"/>
      <c r="W35" s="57"/>
      <c r="X35" s="55"/>
      <c r="Y35" s="66"/>
      <c r="Z35" s="57"/>
      <c r="AA35" s="55"/>
      <c r="AB35" s="66"/>
      <c r="AC35" s="57"/>
      <c r="AD35" s="55"/>
      <c r="AE35" s="66"/>
      <c r="AF35" s="57"/>
      <c r="AG35" s="55"/>
      <c r="AH35" s="66"/>
      <c r="AI35" s="57"/>
      <c r="AJ35" s="55"/>
      <c r="AK35" s="66"/>
      <c r="AL35" s="57"/>
      <c r="AM35" s="55"/>
      <c r="AN35" s="66"/>
      <c r="AO35" s="57"/>
      <c r="AP35" s="55"/>
      <c r="AQ35" s="66"/>
    </row>
    <row r="36" spans="2:43" ht="21.95" hidden="1" customHeight="1" x14ac:dyDescent="0.25">
      <c r="B36" s="52">
        <v>20</v>
      </c>
      <c r="C36" s="53" t="s">
        <v>20</v>
      </c>
      <c r="D36" s="53"/>
      <c r="E36" s="97">
        <f t="shared" si="11"/>
        <v>0</v>
      </c>
      <c r="F36" s="107">
        <f t="shared" si="12"/>
        <v>0</v>
      </c>
      <c r="G36" s="107">
        <f t="shared" si="13"/>
        <v>0</v>
      </c>
      <c r="H36" s="54"/>
      <c r="I36" s="54"/>
      <c r="J36" s="3" t="str">
        <f t="shared" si="14"/>
        <v/>
      </c>
      <c r="K36" s="57"/>
      <c r="L36" s="55"/>
      <c r="M36" s="3"/>
      <c r="N36" s="57"/>
      <c r="O36" s="55"/>
      <c r="P36" s="3"/>
      <c r="Q36" s="57"/>
      <c r="R36" s="55"/>
      <c r="S36" s="3"/>
      <c r="T36" s="57"/>
      <c r="U36" s="55"/>
      <c r="V36" s="66"/>
      <c r="W36" s="57"/>
      <c r="X36" s="55"/>
      <c r="Y36" s="66"/>
      <c r="Z36" s="57"/>
      <c r="AA36" s="55"/>
      <c r="AB36" s="66"/>
      <c r="AC36" s="57"/>
      <c r="AD36" s="55"/>
      <c r="AE36" s="66"/>
      <c r="AF36" s="57"/>
      <c r="AG36" s="55"/>
      <c r="AH36" s="66"/>
      <c r="AI36" s="57"/>
      <c r="AJ36" s="55"/>
      <c r="AK36" s="66"/>
      <c r="AL36" s="57"/>
      <c r="AM36" s="55"/>
      <c r="AN36" s="66"/>
      <c r="AO36" s="57"/>
      <c r="AP36" s="55"/>
      <c r="AQ36" s="66"/>
    </row>
    <row r="37" spans="2:43" ht="21.95" hidden="1" customHeight="1" x14ac:dyDescent="0.25">
      <c r="B37" s="52">
        <v>21</v>
      </c>
      <c r="C37" s="53" t="s">
        <v>23</v>
      </c>
      <c r="D37" s="53"/>
      <c r="E37" s="97">
        <f t="shared" si="11"/>
        <v>0</v>
      </c>
      <c r="F37" s="107">
        <f t="shared" si="12"/>
        <v>0</v>
      </c>
      <c r="G37" s="107">
        <f t="shared" si="13"/>
        <v>0</v>
      </c>
      <c r="H37" s="54"/>
      <c r="I37" s="54"/>
      <c r="J37" s="3" t="str">
        <f t="shared" si="14"/>
        <v/>
      </c>
      <c r="K37" s="57"/>
      <c r="L37" s="55"/>
      <c r="M37" s="3"/>
      <c r="N37" s="57"/>
      <c r="O37" s="55"/>
      <c r="P37" s="3"/>
      <c r="Q37" s="57"/>
      <c r="R37" s="55"/>
      <c r="S37" s="3"/>
      <c r="T37" s="57"/>
      <c r="U37" s="55"/>
      <c r="V37" s="66"/>
      <c r="W37" s="57"/>
      <c r="X37" s="55"/>
      <c r="Y37" s="66"/>
      <c r="Z37" s="57"/>
      <c r="AA37" s="55"/>
      <c r="AB37" s="66"/>
      <c r="AC37" s="57"/>
      <c r="AD37" s="55"/>
      <c r="AE37" s="66"/>
      <c r="AF37" s="57"/>
      <c r="AG37" s="55"/>
      <c r="AH37" s="66"/>
      <c r="AI37" s="57"/>
      <c r="AJ37" s="55"/>
      <c r="AK37" s="66"/>
      <c r="AL37" s="57"/>
      <c r="AM37" s="55"/>
      <c r="AN37" s="66"/>
      <c r="AO37" s="57"/>
      <c r="AP37" s="55"/>
      <c r="AQ37" s="66"/>
    </row>
    <row r="38" spans="2:43" ht="21.95" hidden="1" customHeight="1" x14ac:dyDescent="0.25">
      <c r="B38" s="52">
        <v>22</v>
      </c>
      <c r="C38" s="34" t="s">
        <v>21</v>
      </c>
      <c r="D38" s="34"/>
      <c r="E38" s="97">
        <f t="shared" si="11"/>
        <v>0</v>
      </c>
      <c r="F38" s="107">
        <f t="shared" si="12"/>
        <v>0</v>
      </c>
      <c r="G38" s="107">
        <f t="shared" si="13"/>
        <v>0</v>
      </c>
      <c r="H38" s="54"/>
      <c r="I38" s="54"/>
      <c r="J38" s="3" t="str">
        <f t="shared" si="14"/>
        <v/>
      </c>
      <c r="K38" s="57"/>
      <c r="L38" s="55"/>
      <c r="M38" s="3"/>
      <c r="N38" s="57"/>
      <c r="O38" s="55"/>
      <c r="P38" s="3"/>
      <c r="Q38" s="57"/>
      <c r="R38" s="55"/>
      <c r="S38" s="3"/>
      <c r="T38" s="57"/>
      <c r="U38" s="55"/>
      <c r="V38" s="66"/>
      <c r="W38" s="57"/>
      <c r="X38" s="55"/>
      <c r="Y38" s="66"/>
      <c r="Z38" s="57"/>
      <c r="AA38" s="55"/>
      <c r="AB38" s="66"/>
      <c r="AC38" s="57"/>
      <c r="AD38" s="55"/>
      <c r="AE38" s="66"/>
      <c r="AF38" s="57"/>
      <c r="AG38" s="55"/>
      <c r="AH38" s="66"/>
      <c r="AI38" s="57"/>
      <c r="AJ38" s="55"/>
      <c r="AK38" s="66"/>
      <c r="AL38" s="57"/>
      <c r="AM38" s="55"/>
      <c r="AN38" s="66"/>
      <c r="AO38" s="57"/>
      <c r="AP38" s="55"/>
      <c r="AQ38" s="66"/>
    </row>
    <row r="39" spans="2:43" ht="21.95" hidden="1" customHeight="1" thickBot="1" x14ac:dyDescent="0.3">
      <c r="B39" s="27">
        <v>23</v>
      </c>
      <c r="C39" s="36" t="s">
        <v>22</v>
      </c>
      <c r="D39" s="36"/>
      <c r="E39" s="97">
        <f t="shared" si="11"/>
        <v>0</v>
      </c>
      <c r="F39" s="107">
        <f t="shared" si="12"/>
        <v>0</v>
      </c>
      <c r="G39" s="107">
        <f t="shared" si="13"/>
        <v>0</v>
      </c>
      <c r="H39" s="6"/>
      <c r="I39" s="6"/>
      <c r="J39" s="4" t="str">
        <f t="shared" si="14"/>
        <v/>
      </c>
      <c r="K39" s="47"/>
      <c r="L39" s="33"/>
      <c r="M39" s="4"/>
      <c r="N39" s="47"/>
      <c r="O39" s="33"/>
      <c r="P39" s="4"/>
      <c r="Q39" s="47"/>
      <c r="R39" s="33"/>
      <c r="S39" s="67"/>
      <c r="T39" s="47"/>
      <c r="U39" s="33"/>
      <c r="V39" s="67"/>
      <c r="W39" s="47"/>
      <c r="X39" s="33"/>
      <c r="Y39" s="67"/>
      <c r="Z39" s="47"/>
      <c r="AA39" s="33"/>
      <c r="AB39" s="67"/>
      <c r="AC39" s="47"/>
      <c r="AD39" s="33"/>
      <c r="AE39" s="67"/>
      <c r="AF39" s="47"/>
      <c r="AG39" s="33"/>
      <c r="AH39" s="4"/>
      <c r="AI39" s="47"/>
      <c r="AJ39" s="33"/>
      <c r="AK39" s="4"/>
      <c r="AL39" s="47"/>
      <c r="AM39" s="33"/>
      <c r="AN39" s="4"/>
      <c r="AO39" s="47"/>
      <c r="AP39" s="33"/>
      <c r="AQ39" s="67"/>
    </row>
  </sheetData>
  <sortState xmlns:xlrd2="http://schemas.microsoft.com/office/spreadsheetml/2017/richdata2" ref="C5:AR20">
    <sortCondition descending="1" ref="AR5:AR20"/>
  </sortState>
  <mergeCells count="7">
    <mergeCell ref="E2:E4"/>
    <mergeCell ref="B2:B4"/>
    <mergeCell ref="C2:C4"/>
    <mergeCell ref="H2:AQ2"/>
    <mergeCell ref="F2:F4"/>
    <mergeCell ref="G2:G4"/>
    <mergeCell ref="D2: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1"/>
  <sheetViews>
    <sheetView workbookViewId="0">
      <selection activeCell="K38" sqref="K38"/>
    </sheetView>
  </sheetViews>
  <sheetFormatPr defaultRowHeight="15" x14ac:dyDescent="0.25"/>
  <cols>
    <col min="3" max="3" width="28.5703125" bestFit="1" customWidth="1"/>
    <col min="4" max="4" width="14.7109375" customWidth="1"/>
  </cols>
  <sheetData>
    <row r="1" spans="2:18" ht="15.75" thickBot="1" x14ac:dyDescent="0.3"/>
    <row r="2" spans="2:18" s="92" customFormat="1" ht="48" thickBot="1" x14ac:dyDescent="0.3">
      <c r="B2" s="81" t="s">
        <v>9</v>
      </c>
      <c r="C2" s="82" t="s">
        <v>0</v>
      </c>
      <c r="D2" s="91" t="s">
        <v>63</v>
      </c>
      <c r="E2" s="93">
        <v>46042</v>
      </c>
      <c r="F2" s="94">
        <f t="shared" ref="F2:P2" si="0">E2+30.5</f>
        <v>46072.5</v>
      </c>
      <c r="G2" s="94">
        <f t="shared" si="0"/>
        <v>46103</v>
      </c>
      <c r="H2" s="94">
        <f t="shared" si="0"/>
        <v>46133.5</v>
      </c>
      <c r="I2" s="94">
        <f t="shared" si="0"/>
        <v>46164</v>
      </c>
      <c r="J2" s="94">
        <f t="shared" si="0"/>
        <v>46194.5</v>
      </c>
      <c r="K2" s="94">
        <f t="shared" si="0"/>
        <v>46225</v>
      </c>
      <c r="L2" s="94">
        <f t="shared" si="0"/>
        <v>46255.5</v>
      </c>
      <c r="M2" s="94">
        <f t="shared" si="0"/>
        <v>46286</v>
      </c>
      <c r="N2" s="94">
        <f t="shared" si="0"/>
        <v>46316.5</v>
      </c>
      <c r="O2" s="94">
        <f t="shared" si="0"/>
        <v>46347</v>
      </c>
      <c r="P2" s="95">
        <f t="shared" si="0"/>
        <v>46377.5</v>
      </c>
    </row>
    <row r="3" spans="2:18" ht="18.75" x14ac:dyDescent="0.3">
      <c r="B3" s="40">
        <v>1</v>
      </c>
      <c r="C3" s="32" t="s">
        <v>5</v>
      </c>
      <c r="D3" s="98">
        <f t="shared" ref="D3:D19" si="1">MAX(E3:U3)</f>
        <v>234</v>
      </c>
      <c r="E3" s="87">
        <v>192</v>
      </c>
      <c r="F3" s="88">
        <v>205</v>
      </c>
      <c r="G3" s="89">
        <v>213</v>
      </c>
      <c r="H3" s="89">
        <v>201</v>
      </c>
      <c r="I3" s="89">
        <v>234</v>
      </c>
      <c r="J3" s="89"/>
      <c r="K3" s="89"/>
      <c r="L3" s="89"/>
      <c r="M3" s="89"/>
      <c r="N3" s="89"/>
      <c r="O3" s="89"/>
      <c r="P3" s="90"/>
      <c r="R3">
        <f t="shared" ref="R3:R15" si="2">MIN(E3:P3)</f>
        <v>192</v>
      </c>
    </row>
    <row r="4" spans="2:18" ht="18.75" x14ac:dyDescent="0.3">
      <c r="B4" s="41">
        <f>B3+IF(D4=D3,0,1)</f>
        <v>2</v>
      </c>
      <c r="C4" s="29" t="s">
        <v>3</v>
      </c>
      <c r="D4" s="99">
        <f t="shared" si="1"/>
        <v>232</v>
      </c>
      <c r="E4" s="75">
        <v>232</v>
      </c>
      <c r="F4" s="85">
        <v>223</v>
      </c>
      <c r="G4" s="76">
        <v>200</v>
      </c>
      <c r="H4" s="76">
        <v>213</v>
      </c>
      <c r="I4" s="76">
        <v>183</v>
      </c>
      <c r="J4" s="76"/>
      <c r="K4" s="76"/>
      <c r="L4" s="76"/>
      <c r="M4" s="76"/>
      <c r="N4" s="76"/>
      <c r="O4" s="76"/>
      <c r="P4" s="77"/>
      <c r="R4">
        <f t="shared" si="2"/>
        <v>183</v>
      </c>
    </row>
    <row r="5" spans="2:18" ht="18.75" x14ac:dyDescent="0.3">
      <c r="B5" s="41">
        <f>B4+IF(D5=D4,0,1)</f>
        <v>3</v>
      </c>
      <c r="C5" s="29" t="s">
        <v>27</v>
      </c>
      <c r="D5" s="99">
        <f t="shared" si="1"/>
        <v>213</v>
      </c>
      <c r="E5" s="75">
        <v>169</v>
      </c>
      <c r="F5" s="85">
        <v>206</v>
      </c>
      <c r="G5" s="76">
        <v>184</v>
      </c>
      <c r="H5" s="76">
        <v>198</v>
      </c>
      <c r="I5" s="76">
        <v>213</v>
      </c>
      <c r="J5" s="76"/>
      <c r="K5" s="76"/>
      <c r="L5" s="76"/>
      <c r="M5" s="76"/>
      <c r="N5" s="76"/>
      <c r="O5" s="76"/>
      <c r="P5" s="77"/>
      <c r="R5">
        <f t="shared" si="2"/>
        <v>169</v>
      </c>
    </row>
    <row r="6" spans="2:18" ht="18.75" x14ac:dyDescent="0.3">
      <c r="B6" s="123">
        <f>B5+IF(D6=D5,0,1)</f>
        <v>4</v>
      </c>
      <c r="C6" s="29" t="s">
        <v>25</v>
      </c>
      <c r="D6" s="99">
        <f t="shared" si="1"/>
        <v>212</v>
      </c>
      <c r="E6" s="75"/>
      <c r="F6" s="85"/>
      <c r="G6" s="76">
        <v>180</v>
      </c>
      <c r="H6" s="76">
        <v>212</v>
      </c>
      <c r="I6" s="76">
        <v>196</v>
      </c>
      <c r="J6" s="76"/>
      <c r="K6" s="76"/>
      <c r="L6" s="76"/>
      <c r="M6" s="76"/>
      <c r="N6" s="76"/>
      <c r="O6" s="76"/>
      <c r="P6" s="77"/>
      <c r="R6">
        <f t="shared" si="2"/>
        <v>180</v>
      </c>
    </row>
    <row r="7" spans="2:18" ht="18.75" x14ac:dyDescent="0.3">
      <c r="B7" s="123">
        <f t="shared" ref="B7:B27" si="3">B6+IF(D7=D6,0,1)</f>
        <v>5</v>
      </c>
      <c r="C7" s="29" t="s">
        <v>19</v>
      </c>
      <c r="D7" s="99">
        <f t="shared" si="1"/>
        <v>206</v>
      </c>
      <c r="E7" s="75">
        <v>206</v>
      </c>
      <c r="F7" s="85">
        <v>201</v>
      </c>
      <c r="G7" s="76">
        <v>191</v>
      </c>
      <c r="H7" s="76">
        <v>189</v>
      </c>
      <c r="I7" s="76">
        <v>190</v>
      </c>
      <c r="J7" s="76"/>
      <c r="K7" s="76"/>
      <c r="L7" s="76"/>
      <c r="M7" s="76"/>
      <c r="N7" s="76"/>
      <c r="O7" s="76"/>
      <c r="P7" s="77"/>
      <c r="R7">
        <f t="shared" si="2"/>
        <v>189</v>
      </c>
    </row>
    <row r="8" spans="2:18" ht="18.75" x14ac:dyDescent="0.3">
      <c r="B8" s="123">
        <f t="shared" si="3"/>
        <v>6</v>
      </c>
      <c r="C8" s="29" t="s">
        <v>8</v>
      </c>
      <c r="D8" s="99">
        <f t="shared" si="1"/>
        <v>202</v>
      </c>
      <c r="E8" s="75">
        <v>202</v>
      </c>
      <c r="F8" s="85"/>
      <c r="G8" s="76">
        <v>196</v>
      </c>
      <c r="H8" s="76"/>
      <c r="I8" s="76">
        <v>180</v>
      </c>
      <c r="J8" s="76"/>
      <c r="K8" s="76"/>
      <c r="L8" s="76"/>
      <c r="M8" s="76"/>
      <c r="N8" s="76"/>
      <c r="O8" s="76"/>
      <c r="P8" s="77"/>
      <c r="R8">
        <f t="shared" si="2"/>
        <v>180</v>
      </c>
    </row>
    <row r="9" spans="2:18" ht="18.75" x14ac:dyDescent="0.3">
      <c r="B9" s="123">
        <f t="shared" si="3"/>
        <v>6</v>
      </c>
      <c r="C9" s="29" t="s">
        <v>13</v>
      </c>
      <c r="D9" s="99">
        <f t="shared" si="1"/>
        <v>202</v>
      </c>
      <c r="E9" s="75"/>
      <c r="F9" s="85"/>
      <c r="G9" s="76"/>
      <c r="H9" s="76"/>
      <c r="I9" s="76">
        <v>202</v>
      </c>
      <c r="J9" s="76"/>
      <c r="K9" s="76"/>
      <c r="L9" s="76"/>
      <c r="M9" s="76"/>
      <c r="N9" s="76"/>
      <c r="O9" s="76"/>
      <c r="P9" s="77"/>
      <c r="R9">
        <f t="shared" si="2"/>
        <v>202</v>
      </c>
    </row>
    <row r="10" spans="2:18" ht="18.75" x14ac:dyDescent="0.3">
      <c r="B10" s="123">
        <f t="shared" si="3"/>
        <v>6</v>
      </c>
      <c r="C10" s="29" t="s">
        <v>6</v>
      </c>
      <c r="D10" s="99">
        <f t="shared" si="1"/>
        <v>202</v>
      </c>
      <c r="E10" s="75"/>
      <c r="F10" s="85"/>
      <c r="G10" s="76"/>
      <c r="H10" s="76"/>
      <c r="I10" s="76">
        <v>202</v>
      </c>
      <c r="J10" s="76"/>
      <c r="K10" s="76"/>
      <c r="L10" s="76"/>
      <c r="M10" s="76"/>
      <c r="N10" s="76"/>
      <c r="O10" s="76"/>
      <c r="P10" s="77"/>
      <c r="R10">
        <f t="shared" si="2"/>
        <v>202</v>
      </c>
    </row>
    <row r="11" spans="2:18" ht="18.75" x14ac:dyDescent="0.3">
      <c r="B11" s="123">
        <f t="shared" si="3"/>
        <v>7</v>
      </c>
      <c r="C11" s="29" t="s">
        <v>15</v>
      </c>
      <c r="D11" s="99">
        <f t="shared" si="1"/>
        <v>200</v>
      </c>
      <c r="E11" s="75"/>
      <c r="F11" s="85">
        <v>200</v>
      </c>
      <c r="G11" s="76">
        <v>179</v>
      </c>
      <c r="H11" s="76"/>
      <c r="I11" s="76"/>
      <c r="J11" s="76"/>
      <c r="K11" s="76"/>
      <c r="L11" s="76"/>
      <c r="M11" s="76"/>
      <c r="N11" s="76"/>
      <c r="O11" s="76"/>
      <c r="P11" s="77"/>
      <c r="R11">
        <f t="shared" si="2"/>
        <v>179</v>
      </c>
    </row>
    <row r="12" spans="2:18" ht="18.75" x14ac:dyDescent="0.3">
      <c r="B12" s="123">
        <f t="shared" si="3"/>
        <v>8</v>
      </c>
      <c r="C12" s="29" t="s">
        <v>2</v>
      </c>
      <c r="D12" s="99">
        <f t="shared" si="1"/>
        <v>199</v>
      </c>
      <c r="E12" s="75">
        <v>195</v>
      </c>
      <c r="F12" s="85">
        <v>185</v>
      </c>
      <c r="G12" s="76">
        <v>199</v>
      </c>
      <c r="H12" s="76">
        <v>156</v>
      </c>
      <c r="I12" s="76">
        <v>177</v>
      </c>
      <c r="J12" s="76"/>
      <c r="K12" s="76"/>
      <c r="L12" s="76"/>
      <c r="M12" s="76"/>
      <c r="N12" s="76"/>
      <c r="O12" s="76"/>
      <c r="P12" s="77"/>
      <c r="R12">
        <f t="shared" si="2"/>
        <v>156</v>
      </c>
    </row>
    <row r="13" spans="2:18" ht="18.75" x14ac:dyDescent="0.3">
      <c r="B13" s="123">
        <f t="shared" si="3"/>
        <v>9</v>
      </c>
      <c r="C13" s="55" t="s">
        <v>30</v>
      </c>
      <c r="D13" s="99">
        <f t="shared" si="1"/>
        <v>198</v>
      </c>
      <c r="E13" s="75">
        <v>177</v>
      </c>
      <c r="F13" s="85"/>
      <c r="G13" s="76">
        <v>186</v>
      </c>
      <c r="H13" s="76">
        <v>198</v>
      </c>
      <c r="I13" s="76">
        <v>157</v>
      </c>
      <c r="J13" s="76"/>
      <c r="K13" s="76"/>
      <c r="L13" s="76"/>
      <c r="M13" s="76"/>
      <c r="N13" s="76"/>
      <c r="O13" s="76"/>
      <c r="P13" s="77"/>
      <c r="R13">
        <f t="shared" si="2"/>
        <v>157</v>
      </c>
    </row>
    <row r="14" spans="2:18" ht="18.75" x14ac:dyDescent="0.3">
      <c r="B14" s="123">
        <f t="shared" si="3"/>
        <v>10</v>
      </c>
      <c r="C14" s="55" t="s">
        <v>7</v>
      </c>
      <c r="D14" s="99">
        <f t="shared" si="1"/>
        <v>195</v>
      </c>
      <c r="E14" s="75">
        <v>182</v>
      </c>
      <c r="F14" s="85">
        <v>172</v>
      </c>
      <c r="G14" s="76">
        <v>195</v>
      </c>
      <c r="H14" s="76">
        <v>183</v>
      </c>
      <c r="I14" s="76"/>
      <c r="J14" s="76"/>
      <c r="K14" s="76"/>
      <c r="L14" s="76"/>
      <c r="M14" s="76"/>
      <c r="N14" s="76"/>
      <c r="O14" s="76"/>
      <c r="P14" s="77"/>
      <c r="R14">
        <f t="shared" si="2"/>
        <v>172</v>
      </c>
    </row>
    <row r="15" spans="2:18" ht="18.75" x14ac:dyDescent="0.3">
      <c r="B15" s="123">
        <f t="shared" si="3"/>
        <v>11</v>
      </c>
      <c r="C15" s="55" t="s">
        <v>31</v>
      </c>
      <c r="D15" s="99">
        <f t="shared" si="1"/>
        <v>194</v>
      </c>
      <c r="E15" s="75">
        <v>182</v>
      </c>
      <c r="F15" s="85">
        <v>181</v>
      </c>
      <c r="G15" s="76">
        <v>193</v>
      </c>
      <c r="H15" s="76">
        <v>194</v>
      </c>
      <c r="I15" s="76">
        <v>194</v>
      </c>
      <c r="J15" s="76"/>
      <c r="K15" s="76"/>
      <c r="L15" s="76"/>
      <c r="M15" s="76"/>
      <c r="N15" s="76"/>
      <c r="O15" s="76"/>
      <c r="P15" s="77"/>
      <c r="R15">
        <f t="shared" si="2"/>
        <v>181</v>
      </c>
    </row>
    <row r="16" spans="2:18" ht="18.75" x14ac:dyDescent="0.3">
      <c r="B16" s="123">
        <f t="shared" si="3"/>
        <v>12</v>
      </c>
      <c r="C16" s="55" t="s">
        <v>32</v>
      </c>
      <c r="D16" s="99">
        <f t="shared" si="1"/>
        <v>192</v>
      </c>
      <c r="E16" s="75">
        <v>162</v>
      </c>
      <c r="F16" s="85">
        <v>176</v>
      </c>
      <c r="G16" s="76">
        <v>185</v>
      </c>
      <c r="H16" s="76">
        <v>192</v>
      </c>
      <c r="I16" s="76">
        <v>184</v>
      </c>
      <c r="J16" s="76"/>
      <c r="K16" s="76"/>
      <c r="L16" s="76"/>
      <c r="M16" s="76"/>
      <c r="N16" s="76"/>
      <c r="O16" s="76"/>
      <c r="P16" s="77"/>
      <c r="R16">
        <f t="shared" ref="R16:R19" si="4">MIN(E16:P16)</f>
        <v>162</v>
      </c>
    </row>
    <row r="17" spans="2:18" ht="18.75" x14ac:dyDescent="0.3">
      <c r="B17" s="123">
        <f t="shared" si="3"/>
        <v>13</v>
      </c>
      <c r="C17" s="55" t="s">
        <v>61</v>
      </c>
      <c r="D17" s="99">
        <f t="shared" si="1"/>
        <v>180</v>
      </c>
      <c r="E17" s="75">
        <v>180</v>
      </c>
      <c r="F17" s="85"/>
      <c r="G17" s="76"/>
      <c r="H17" s="76"/>
      <c r="I17" s="76"/>
      <c r="J17" s="76"/>
      <c r="K17" s="76"/>
      <c r="L17" s="76"/>
      <c r="M17" s="76"/>
      <c r="N17" s="76"/>
      <c r="O17" s="76"/>
      <c r="P17" s="77"/>
      <c r="R17">
        <f t="shared" si="4"/>
        <v>180</v>
      </c>
    </row>
    <row r="18" spans="2:18" ht="18.75" x14ac:dyDescent="0.3">
      <c r="B18" s="123">
        <f t="shared" si="3"/>
        <v>14</v>
      </c>
      <c r="C18" s="55" t="s">
        <v>60</v>
      </c>
      <c r="D18" s="99">
        <f t="shared" si="1"/>
        <v>0</v>
      </c>
      <c r="E18" s="75"/>
      <c r="F18" s="85"/>
      <c r="G18" s="76"/>
      <c r="H18" s="76"/>
      <c r="I18" s="76"/>
      <c r="J18" s="76"/>
      <c r="K18" s="76"/>
      <c r="L18" s="76"/>
      <c r="M18" s="76"/>
      <c r="N18" s="76"/>
      <c r="O18" s="76"/>
      <c r="P18" s="77"/>
      <c r="R18">
        <f t="shared" si="4"/>
        <v>0</v>
      </c>
    </row>
    <row r="19" spans="2:18" ht="19.5" thickBot="1" x14ac:dyDescent="0.35">
      <c r="B19" s="42">
        <f t="shared" si="3"/>
        <v>14</v>
      </c>
      <c r="C19" s="33" t="s">
        <v>28</v>
      </c>
      <c r="D19" s="100">
        <f t="shared" si="1"/>
        <v>0</v>
      </c>
      <c r="E19" s="78"/>
      <c r="F19" s="86"/>
      <c r="G19" s="79"/>
      <c r="H19" s="79"/>
      <c r="I19" s="79"/>
      <c r="J19" s="79"/>
      <c r="K19" s="79"/>
      <c r="L19" s="79"/>
      <c r="M19" s="79"/>
      <c r="N19" s="79"/>
      <c r="O19" s="79"/>
      <c r="P19" s="80"/>
      <c r="R19">
        <f t="shared" si="4"/>
        <v>0</v>
      </c>
    </row>
    <row r="20" spans="2:18" ht="18.75" hidden="1" x14ac:dyDescent="0.3">
      <c r="B20" s="138">
        <f t="shared" si="3"/>
        <v>14</v>
      </c>
      <c r="C20" s="110" t="s">
        <v>4</v>
      </c>
      <c r="D20" s="139">
        <f t="shared" ref="D20:D31" si="5">MAX(E20:U20)</f>
        <v>0</v>
      </c>
      <c r="E20" s="87"/>
      <c r="F20" s="88"/>
      <c r="G20" s="89"/>
      <c r="H20" s="89"/>
      <c r="I20" s="89"/>
      <c r="J20" s="89"/>
      <c r="K20" s="89"/>
      <c r="L20" s="89"/>
      <c r="M20" s="89"/>
      <c r="N20" s="89"/>
      <c r="O20" s="89"/>
      <c r="P20" s="90"/>
    </row>
    <row r="21" spans="2:18" ht="18.75" hidden="1" x14ac:dyDescent="0.3">
      <c r="B21" s="123">
        <f t="shared" si="3"/>
        <v>14</v>
      </c>
      <c r="C21" s="55" t="s">
        <v>33</v>
      </c>
      <c r="D21" s="99">
        <f t="shared" si="5"/>
        <v>0</v>
      </c>
      <c r="E21" s="75"/>
      <c r="F21" s="85"/>
      <c r="G21" s="76"/>
      <c r="H21" s="76"/>
      <c r="I21" s="76"/>
      <c r="J21" s="76"/>
      <c r="K21" s="76"/>
      <c r="L21" s="76"/>
      <c r="M21" s="76"/>
      <c r="N21" s="76"/>
      <c r="O21" s="76"/>
      <c r="P21" s="77"/>
    </row>
    <row r="22" spans="2:18" ht="18.75" hidden="1" x14ac:dyDescent="0.3">
      <c r="B22" s="123">
        <f t="shared" si="3"/>
        <v>14</v>
      </c>
      <c r="C22" s="55" t="s">
        <v>12</v>
      </c>
      <c r="D22" s="99">
        <f t="shared" si="5"/>
        <v>0</v>
      </c>
      <c r="E22" s="75"/>
      <c r="F22" s="85"/>
      <c r="G22" s="76"/>
      <c r="H22" s="76"/>
      <c r="I22" s="76"/>
      <c r="J22" s="76"/>
      <c r="K22" s="76"/>
      <c r="L22" s="76"/>
      <c r="M22" s="76"/>
      <c r="N22" s="76"/>
      <c r="O22" s="76"/>
      <c r="P22" s="77"/>
    </row>
    <row r="23" spans="2:18" ht="18.75" hidden="1" x14ac:dyDescent="0.3">
      <c r="B23" s="123">
        <f t="shared" si="3"/>
        <v>14</v>
      </c>
      <c r="C23" s="55" t="s">
        <v>36</v>
      </c>
      <c r="D23" s="99">
        <f t="shared" si="5"/>
        <v>0</v>
      </c>
      <c r="E23" s="75"/>
      <c r="F23" s="85"/>
      <c r="G23" s="76"/>
      <c r="H23" s="76"/>
      <c r="I23" s="76"/>
      <c r="J23" s="76"/>
      <c r="K23" s="76"/>
      <c r="L23" s="76"/>
      <c r="M23" s="76"/>
      <c r="N23" s="76"/>
      <c r="O23" s="76"/>
      <c r="P23" s="77"/>
    </row>
    <row r="24" spans="2:18" ht="18.75" hidden="1" x14ac:dyDescent="0.3">
      <c r="B24" s="123">
        <f t="shared" si="3"/>
        <v>14</v>
      </c>
      <c r="C24" s="55" t="s">
        <v>26</v>
      </c>
      <c r="D24" s="99">
        <f t="shared" si="5"/>
        <v>0</v>
      </c>
      <c r="E24" s="101"/>
      <c r="F24" s="102"/>
      <c r="G24" s="103"/>
      <c r="H24" s="103"/>
      <c r="I24" s="103"/>
      <c r="J24" s="103"/>
      <c r="K24" s="103"/>
      <c r="L24" s="103"/>
      <c r="M24" s="103"/>
      <c r="N24" s="103"/>
      <c r="O24" s="103"/>
      <c r="P24" s="104"/>
    </row>
    <row r="25" spans="2:18" ht="18.75" hidden="1" x14ac:dyDescent="0.3">
      <c r="B25" s="123">
        <f t="shared" si="3"/>
        <v>14</v>
      </c>
      <c r="C25" s="55" t="s">
        <v>39</v>
      </c>
      <c r="D25" s="99">
        <f t="shared" si="5"/>
        <v>0</v>
      </c>
      <c r="E25" s="101"/>
      <c r="F25" s="102"/>
      <c r="G25" s="103"/>
      <c r="H25" s="103"/>
      <c r="I25" s="103"/>
      <c r="J25" s="103"/>
      <c r="K25" s="103"/>
      <c r="L25" s="103"/>
      <c r="M25" s="103"/>
      <c r="N25" s="103"/>
      <c r="O25" s="103"/>
      <c r="P25" s="104"/>
    </row>
    <row r="26" spans="2:18" ht="18.75" hidden="1" x14ac:dyDescent="0.3">
      <c r="B26" s="123">
        <f t="shared" si="3"/>
        <v>14</v>
      </c>
      <c r="C26" s="55" t="s">
        <v>34</v>
      </c>
      <c r="D26" s="99">
        <f t="shared" si="5"/>
        <v>0</v>
      </c>
      <c r="E26" s="101"/>
      <c r="F26" s="102"/>
      <c r="G26" s="103"/>
      <c r="H26" s="103"/>
      <c r="I26" s="103"/>
      <c r="J26" s="103"/>
      <c r="K26" s="103"/>
      <c r="L26" s="103"/>
      <c r="M26" s="103"/>
      <c r="N26" s="103"/>
      <c r="O26" s="103"/>
      <c r="P26" s="104"/>
    </row>
    <row r="27" spans="2:18" ht="18.75" hidden="1" x14ac:dyDescent="0.3">
      <c r="B27" s="123">
        <f t="shared" si="3"/>
        <v>14</v>
      </c>
      <c r="C27" s="55" t="s">
        <v>37</v>
      </c>
      <c r="D27" s="99">
        <f t="shared" si="5"/>
        <v>0</v>
      </c>
      <c r="E27" s="101"/>
      <c r="F27" s="102"/>
      <c r="G27" s="103"/>
      <c r="H27" s="103"/>
      <c r="I27" s="103"/>
      <c r="J27" s="103"/>
      <c r="K27" s="103"/>
      <c r="L27" s="103"/>
      <c r="M27" s="103"/>
      <c r="N27" s="103"/>
      <c r="O27" s="103"/>
      <c r="P27" s="104"/>
    </row>
    <row r="28" spans="2:18" ht="18.75" hidden="1" x14ac:dyDescent="0.3">
      <c r="B28" s="123">
        <f t="shared" ref="B28:B31" si="6">B27++IF(D28=D27,0,1)</f>
        <v>14</v>
      </c>
      <c r="C28" s="55" t="s">
        <v>1</v>
      </c>
      <c r="D28" s="99">
        <f t="shared" si="5"/>
        <v>0</v>
      </c>
      <c r="E28" s="101"/>
      <c r="F28" s="102"/>
      <c r="G28" s="103"/>
      <c r="H28" s="103"/>
      <c r="I28" s="103"/>
      <c r="J28" s="103"/>
      <c r="K28" s="103"/>
      <c r="L28" s="103"/>
      <c r="M28" s="103"/>
      <c r="N28" s="103"/>
      <c r="O28" s="103"/>
      <c r="P28" s="104"/>
    </row>
    <row r="29" spans="2:18" ht="18.75" hidden="1" x14ac:dyDescent="0.3">
      <c r="B29" s="123">
        <f t="shared" si="6"/>
        <v>14</v>
      </c>
      <c r="C29" s="55" t="s">
        <v>14</v>
      </c>
      <c r="D29" s="99">
        <f t="shared" si="5"/>
        <v>0</v>
      </c>
      <c r="E29" s="101"/>
      <c r="F29" s="102"/>
      <c r="G29" s="103"/>
      <c r="H29" s="103"/>
      <c r="I29" s="103"/>
      <c r="J29" s="103"/>
      <c r="K29" s="103"/>
      <c r="L29" s="103"/>
      <c r="M29" s="103"/>
      <c r="N29" s="103"/>
      <c r="O29" s="103"/>
      <c r="P29" s="104"/>
    </row>
    <row r="30" spans="2:18" ht="18.75" hidden="1" x14ac:dyDescent="0.3">
      <c r="B30" s="123">
        <f t="shared" si="6"/>
        <v>14</v>
      </c>
      <c r="C30" s="55" t="s">
        <v>29</v>
      </c>
      <c r="D30" s="99">
        <f t="shared" si="5"/>
        <v>0</v>
      </c>
      <c r="E30" s="101"/>
      <c r="F30" s="102"/>
      <c r="G30" s="103"/>
      <c r="H30" s="103"/>
      <c r="I30" s="103"/>
      <c r="J30" s="103"/>
      <c r="K30" s="103"/>
      <c r="L30" s="103"/>
      <c r="M30" s="103"/>
      <c r="N30" s="103"/>
      <c r="O30" s="103"/>
      <c r="P30" s="104"/>
    </row>
    <row r="31" spans="2:18" ht="19.5" hidden="1" thickBot="1" x14ac:dyDescent="0.35">
      <c r="B31" s="123">
        <f t="shared" si="6"/>
        <v>14</v>
      </c>
      <c r="C31" s="33" t="s">
        <v>35</v>
      </c>
      <c r="D31" s="100">
        <f t="shared" si="5"/>
        <v>0</v>
      </c>
      <c r="E31" s="78"/>
      <c r="F31" s="86"/>
      <c r="G31" s="79"/>
      <c r="H31" s="79"/>
      <c r="I31" s="79"/>
      <c r="J31" s="79"/>
      <c r="K31" s="79"/>
      <c r="L31" s="79"/>
      <c r="M31" s="79"/>
      <c r="N31" s="79"/>
      <c r="O31" s="79"/>
      <c r="P31" s="80"/>
    </row>
  </sheetData>
  <sortState xmlns:xlrd2="http://schemas.microsoft.com/office/spreadsheetml/2017/richdata2" ref="C3:P19">
    <sortCondition descending="1" ref="D3:D19"/>
  </sortState>
  <conditionalFormatting sqref="D3:P19">
    <cfRule type="colorScale" priority="2">
      <colorScale>
        <cfvo type="min"/>
        <cfvo type="max"/>
        <color rgb="FFFCFCFF"/>
        <color rgb="FF63BE7B"/>
      </colorScale>
    </cfRule>
  </conditionalFormatting>
  <conditionalFormatting sqref="R3:R19">
    <cfRule type="colorScale" priority="1">
      <colorScale>
        <cfvo type="min"/>
        <cfvo type="max"/>
        <color rgb="FFFCFCFF"/>
        <color rgb="FF63BE7B"/>
      </colorScale>
    </cfRule>
  </conditionalFormatting>
  <conditionalFormatting sqref="R3:R26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29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4"/>
  <sheetViews>
    <sheetView workbookViewId="0">
      <selection activeCell="H11" sqref="H11"/>
    </sheetView>
  </sheetViews>
  <sheetFormatPr defaultRowHeight="15" x14ac:dyDescent="0.25"/>
  <cols>
    <col min="1" max="1" width="9.140625" style="7"/>
    <col min="2" max="2" width="9.140625" style="113"/>
    <col min="3" max="7" width="9.140625" style="92"/>
    <col min="8" max="16384" width="9.140625" style="7"/>
  </cols>
  <sheetData>
    <row r="1" spans="2:18" x14ac:dyDescent="0.25">
      <c r="H1" s="7" t="s">
        <v>40</v>
      </c>
    </row>
    <row r="2" spans="2:18" ht="15.75" thickBot="1" x14ac:dyDescent="0.3"/>
    <row r="3" spans="2:18" s="114" customFormat="1" x14ac:dyDescent="0.25">
      <c r="B3" s="167" t="s">
        <v>41</v>
      </c>
      <c r="C3" s="169" t="s">
        <v>42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1"/>
    </row>
    <row r="4" spans="2:18" s="114" customFormat="1" ht="15.75" thickBot="1" x14ac:dyDescent="0.3">
      <c r="B4" s="168"/>
      <c r="C4" s="115" t="s">
        <v>43</v>
      </c>
      <c r="D4" s="115" t="s">
        <v>44</v>
      </c>
      <c r="E4" s="115" t="s">
        <v>45</v>
      </c>
      <c r="F4" s="115" t="s">
        <v>46</v>
      </c>
      <c r="G4" s="115" t="s">
        <v>47</v>
      </c>
      <c r="H4" s="115" t="s">
        <v>48</v>
      </c>
      <c r="I4" s="115" t="s">
        <v>49</v>
      </c>
      <c r="J4" s="115" t="s">
        <v>50</v>
      </c>
      <c r="K4" s="115" t="s">
        <v>51</v>
      </c>
      <c r="L4" s="115" t="s">
        <v>52</v>
      </c>
      <c r="M4" s="115" t="s">
        <v>53</v>
      </c>
      <c r="N4" s="115" t="s">
        <v>54</v>
      </c>
      <c r="O4" s="115" t="s">
        <v>55</v>
      </c>
      <c r="P4" s="115" t="s">
        <v>56</v>
      </c>
      <c r="Q4" s="115" t="s">
        <v>57</v>
      </c>
      <c r="R4" s="116" t="s">
        <v>58</v>
      </c>
    </row>
    <row r="5" spans="2:18" x14ac:dyDescent="0.25">
      <c r="B5" s="117">
        <v>1</v>
      </c>
      <c r="C5" s="118">
        <v>10</v>
      </c>
      <c r="D5" s="118">
        <v>12</v>
      </c>
      <c r="E5" s="118">
        <v>15</v>
      </c>
      <c r="F5" s="118">
        <v>18</v>
      </c>
      <c r="G5" s="118">
        <v>19</v>
      </c>
      <c r="H5" s="88">
        <v>20</v>
      </c>
      <c r="I5" s="88">
        <f>J5-1</f>
        <v>21</v>
      </c>
      <c r="J5" s="88">
        <f>K5-1</f>
        <v>22</v>
      </c>
      <c r="K5" s="88">
        <f>L5-1</f>
        <v>23</v>
      </c>
      <c r="L5" s="88">
        <f>M5-1</f>
        <v>24</v>
      </c>
      <c r="M5" s="89">
        <v>25</v>
      </c>
      <c r="N5" s="89">
        <f>O5-1</f>
        <v>26</v>
      </c>
      <c r="O5" s="89">
        <f>P5-1</f>
        <v>27</v>
      </c>
      <c r="P5" s="89">
        <f>Q5-1</f>
        <v>28</v>
      </c>
      <c r="Q5" s="89">
        <f>R5-1</f>
        <v>29</v>
      </c>
      <c r="R5" s="90">
        <v>30</v>
      </c>
    </row>
    <row r="6" spans="2:18" x14ac:dyDescent="0.25">
      <c r="B6" s="119">
        <f>B5+1</f>
        <v>2</v>
      </c>
      <c r="C6" s="120">
        <v>7</v>
      </c>
      <c r="D6" s="120">
        <v>8</v>
      </c>
      <c r="E6" s="120">
        <v>11</v>
      </c>
      <c r="F6" s="120">
        <v>14</v>
      </c>
      <c r="G6" s="120">
        <v>15</v>
      </c>
      <c r="H6" s="85">
        <v>16</v>
      </c>
      <c r="I6" s="88">
        <f t="shared" ref="I6:L18" si="0">J6-1</f>
        <v>16</v>
      </c>
      <c r="J6" s="88">
        <f t="shared" si="0"/>
        <v>17</v>
      </c>
      <c r="K6" s="88">
        <f t="shared" si="0"/>
        <v>18</v>
      </c>
      <c r="L6" s="88">
        <f t="shared" si="0"/>
        <v>19</v>
      </c>
      <c r="M6" s="76">
        <v>20</v>
      </c>
      <c r="N6" s="89">
        <f t="shared" ref="N6:Q21" si="1">O6-1</f>
        <v>21</v>
      </c>
      <c r="O6" s="89">
        <f t="shared" si="1"/>
        <v>22</v>
      </c>
      <c r="P6" s="89">
        <f t="shared" si="1"/>
        <v>23</v>
      </c>
      <c r="Q6" s="89">
        <f t="shared" si="1"/>
        <v>24</v>
      </c>
      <c r="R6" s="77">
        <v>25</v>
      </c>
    </row>
    <row r="7" spans="2:18" x14ac:dyDescent="0.25">
      <c r="B7" s="119">
        <f t="shared" ref="B7:B24" si="2">B6+1</f>
        <v>3</v>
      </c>
      <c r="C7" s="120">
        <v>4</v>
      </c>
      <c r="D7" s="120">
        <v>5</v>
      </c>
      <c r="E7" s="120">
        <v>8</v>
      </c>
      <c r="F7" s="120">
        <v>11</v>
      </c>
      <c r="G7" s="120">
        <v>12</v>
      </c>
      <c r="H7" s="85">
        <v>13</v>
      </c>
      <c r="I7" s="88">
        <v>13</v>
      </c>
      <c r="J7" s="88">
        <f t="shared" si="0"/>
        <v>13</v>
      </c>
      <c r="K7" s="88">
        <f t="shared" si="0"/>
        <v>14</v>
      </c>
      <c r="L7" s="88">
        <f t="shared" si="0"/>
        <v>15</v>
      </c>
      <c r="M7" s="76">
        <v>16</v>
      </c>
      <c r="N7" s="89">
        <f t="shared" si="1"/>
        <v>17</v>
      </c>
      <c r="O7" s="89">
        <f t="shared" si="1"/>
        <v>18</v>
      </c>
      <c r="P7" s="89">
        <f t="shared" si="1"/>
        <v>19</v>
      </c>
      <c r="Q7" s="89">
        <f t="shared" si="1"/>
        <v>20</v>
      </c>
      <c r="R7" s="77">
        <v>21</v>
      </c>
    </row>
    <row r="8" spans="2:18" x14ac:dyDescent="0.25">
      <c r="B8" s="119">
        <f t="shared" si="2"/>
        <v>4</v>
      </c>
      <c r="C8" s="120">
        <v>2</v>
      </c>
      <c r="D8" s="120">
        <v>3</v>
      </c>
      <c r="E8" s="120">
        <v>5</v>
      </c>
      <c r="F8" s="120">
        <v>8</v>
      </c>
      <c r="G8" s="120">
        <v>9</v>
      </c>
      <c r="H8" s="85">
        <v>10</v>
      </c>
      <c r="I8" s="88">
        <v>10</v>
      </c>
      <c r="J8" s="88">
        <f t="shared" si="0"/>
        <v>10</v>
      </c>
      <c r="K8" s="88">
        <f t="shared" si="0"/>
        <v>11</v>
      </c>
      <c r="L8" s="88">
        <f t="shared" si="0"/>
        <v>12</v>
      </c>
      <c r="M8" s="76">
        <v>13</v>
      </c>
      <c r="N8" s="89">
        <f t="shared" si="1"/>
        <v>14</v>
      </c>
      <c r="O8" s="89">
        <f t="shared" si="1"/>
        <v>15</v>
      </c>
      <c r="P8" s="89">
        <f t="shared" si="1"/>
        <v>16</v>
      </c>
      <c r="Q8" s="89">
        <f t="shared" si="1"/>
        <v>17</v>
      </c>
      <c r="R8" s="77">
        <v>18</v>
      </c>
    </row>
    <row r="9" spans="2:18" x14ac:dyDescent="0.25">
      <c r="B9" s="119">
        <f t="shared" si="2"/>
        <v>5</v>
      </c>
      <c r="C9" s="120">
        <v>1</v>
      </c>
      <c r="D9" s="120">
        <v>2</v>
      </c>
      <c r="E9" s="120">
        <v>3</v>
      </c>
      <c r="F9" s="120">
        <v>6</v>
      </c>
      <c r="G9" s="120">
        <v>7</v>
      </c>
      <c r="H9" s="85">
        <v>8</v>
      </c>
      <c r="I9" s="88">
        <v>8</v>
      </c>
      <c r="J9" s="88">
        <f t="shared" si="0"/>
        <v>8</v>
      </c>
      <c r="K9" s="88">
        <f t="shared" si="0"/>
        <v>9</v>
      </c>
      <c r="L9" s="88">
        <f t="shared" si="0"/>
        <v>10</v>
      </c>
      <c r="M9" s="76">
        <v>11</v>
      </c>
      <c r="N9" s="89">
        <f t="shared" si="1"/>
        <v>12</v>
      </c>
      <c r="O9" s="89">
        <f t="shared" si="1"/>
        <v>13</v>
      </c>
      <c r="P9" s="89">
        <f t="shared" si="1"/>
        <v>14</v>
      </c>
      <c r="Q9" s="89">
        <f t="shared" si="1"/>
        <v>15</v>
      </c>
      <c r="R9" s="77">
        <v>16</v>
      </c>
    </row>
    <row r="10" spans="2:18" x14ac:dyDescent="0.25">
      <c r="B10" s="119">
        <f t="shared" si="2"/>
        <v>6</v>
      </c>
      <c r="C10" s="120"/>
      <c r="D10" s="120">
        <v>1</v>
      </c>
      <c r="E10" s="120">
        <v>2</v>
      </c>
      <c r="F10" s="120">
        <v>4</v>
      </c>
      <c r="G10" s="120">
        <v>5</v>
      </c>
      <c r="H10" s="85">
        <v>6</v>
      </c>
      <c r="I10" s="88">
        <f t="shared" si="0"/>
        <v>6</v>
      </c>
      <c r="J10" s="88">
        <f t="shared" si="0"/>
        <v>7</v>
      </c>
      <c r="K10" s="88">
        <f t="shared" si="0"/>
        <v>8</v>
      </c>
      <c r="L10" s="88">
        <f t="shared" si="0"/>
        <v>9</v>
      </c>
      <c r="M10" s="76">
        <v>10</v>
      </c>
      <c r="N10" s="89">
        <f t="shared" si="1"/>
        <v>11</v>
      </c>
      <c r="O10" s="89">
        <f t="shared" si="1"/>
        <v>12</v>
      </c>
      <c r="P10" s="89">
        <f t="shared" si="1"/>
        <v>13</v>
      </c>
      <c r="Q10" s="89">
        <f t="shared" si="1"/>
        <v>14</v>
      </c>
      <c r="R10" s="77">
        <v>15</v>
      </c>
    </row>
    <row r="11" spans="2:18" x14ac:dyDescent="0.25">
      <c r="B11" s="119">
        <f t="shared" si="2"/>
        <v>7</v>
      </c>
      <c r="C11" s="120"/>
      <c r="D11" s="120"/>
      <c r="E11" s="120">
        <v>1</v>
      </c>
      <c r="F11" s="120">
        <v>2</v>
      </c>
      <c r="G11" s="120">
        <v>3</v>
      </c>
      <c r="H11" s="85">
        <v>4</v>
      </c>
      <c r="I11" s="88">
        <f t="shared" si="0"/>
        <v>5</v>
      </c>
      <c r="J11" s="88">
        <f t="shared" si="0"/>
        <v>6</v>
      </c>
      <c r="K11" s="88">
        <f t="shared" si="0"/>
        <v>7</v>
      </c>
      <c r="L11" s="88">
        <f t="shared" si="0"/>
        <v>8</v>
      </c>
      <c r="M11" s="76">
        <v>9</v>
      </c>
      <c r="N11" s="89">
        <f t="shared" si="1"/>
        <v>10</v>
      </c>
      <c r="O11" s="89">
        <f t="shared" si="1"/>
        <v>11</v>
      </c>
      <c r="P11" s="89">
        <f t="shared" si="1"/>
        <v>12</v>
      </c>
      <c r="Q11" s="89">
        <f t="shared" si="1"/>
        <v>13</v>
      </c>
      <c r="R11" s="77">
        <v>14</v>
      </c>
    </row>
    <row r="12" spans="2:18" x14ac:dyDescent="0.25">
      <c r="B12" s="119">
        <f t="shared" si="2"/>
        <v>8</v>
      </c>
      <c r="C12" s="120"/>
      <c r="D12" s="120"/>
      <c r="E12" s="120"/>
      <c r="F12" s="120">
        <v>1</v>
      </c>
      <c r="G12" s="120">
        <v>2</v>
      </c>
      <c r="H12" s="85">
        <v>3</v>
      </c>
      <c r="I12" s="88">
        <f t="shared" si="0"/>
        <v>4</v>
      </c>
      <c r="J12" s="88">
        <f t="shared" si="0"/>
        <v>5</v>
      </c>
      <c r="K12" s="88">
        <f t="shared" si="0"/>
        <v>6</v>
      </c>
      <c r="L12" s="88">
        <f t="shared" si="0"/>
        <v>7</v>
      </c>
      <c r="M12" s="76">
        <v>8</v>
      </c>
      <c r="N12" s="89">
        <f t="shared" si="1"/>
        <v>9</v>
      </c>
      <c r="O12" s="89">
        <f t="shared" si="1"/>
        <v>10</v>
      </c>
      <c r="P12" s="89">
        <f t="shared" si="1"/>
        <v>11</v>
      </c>
      <c r="Q12" s="89">
        <f t="shared" si="1"/>
        <v>12</v>
      </c>
      <c r="R12" s="77">
        <v>13</v>
      </c>
    </row>
    <row r="13" spans="2:18" x14ac:dyDescent="0.25">
      <c r="B13" s="119">
        <f t="shared" si="2"/>
        <v>9</v>
      </c>
      <c r="C13" s="120"/>
      <c r="D13" s="120"/>
      <c r="E13" s="120"/>
      <c r="F13" s="120"/>
      <c r="G13" s="120">
        <v>1</v>
      </c>
      <c r="H13" s="85">
        <v>2</v>
      </c>
      <c r="I13" s="88">
        <f t="shared" si="0"/>
        <v>3</v>
      </c>
      <c r="J13" s="88">
        <f t="shared" si="0"/>
        <v>4</v>
      </c>
      <c r="K13" s="88">
        <f t="shared" si="0"/>
        <v>5</v>
      </c>
      <c r="L13" s="88">
        <f t="shared" si="0"/>
        <v>6</v>
      </c>
      <c r="M13" s="76">
        <v>7</v>
      </c>
      <c r="N13" s="89">
        <f t="shared" si="1"/>
        <v>8</v>
      </c>
      <c r="O13" s="89">
        <f t="shared" si="1"/>
        <v>9</v>
      </c>
      <c r="P13" s="89">
        <f t="shared" si="1"/>
        <v>10</v>
      </c>
      <c r="Q13" s="89">
        <f t="shared" si="1"/>
        <v>11</v>
      </c>
      <c r="R13" s="77">
        <v>12</v>
      </c>
    </row>
    <row r="14" spans="2:18" x14ac:dyDescent="0.25">
      <c r="B14" s="119">
        <f t="shared" si="2"/>
        <v>10</v>
      </c>
      <c r="C14" s="120"/>
      <c r="D14" s="120"/>
      <c r="E14" s="120"/>
      <c r="F14" s="120"/>
      <c r="G14" s="120"/>
      <c r="H14" s="85">
        <v>1</v>
      </c>
      <c r="I14" s="88">
        <f t="shared" si="0"/>
        <v>2</v>
      </c>
      <c r="J14" s="88">
        <f t="shared" si="0"/>
        <v>3</v>
      </c>
      <c r="K14" s="88">
        <f t="shared" si="0"/>
        <v>4</v>
      </c>
      <c r="L14" s="88">
        <f t="shared" si="0"/>
        <v>5</v>
      </c>
      <c r="M14" s="76">
        <v>6</v>
      </c>
      <c r="N14" s="89">
        <f t="shared" si="1"/>
        <v>7</v>
      </c>
      <c r="O14" s="89">
        <f t="shared" si="1"/>
        <v>8</v>
      </c>
      <c r="P14" s="89">
        <f t="shared" si="1"/>
        <v>9</v>
      </c>
      <c r="Q14" s="89">
        <f t="shared" si="1"/>
        <v>10</v>
      </c>
      <c r="R14" s="77">
        <v>11</v>
      </c>
    </row>
    <row r="15" spans="2:18" x14ac:dyDescent="0.25">
      <c r="B15" s="119">
        <f t="shared" si="2"/>
        <v>11</v>
      </c>
      <c r="C15" s="120"/>
      <c r="D15" s="120"/>
      <c r="E15" s="120"/>
      <c r="F15" s="120"/>
      <c r="G15" s="120"/>
      <c r="H15" s="85"/>
      <c r="I15" s="88">
        <f t="shared" si="0"/>
        <v>1</v>
      </c>
      <c r="J15" s="88">
        <f t="shared" si="0"/>
        <v>2</v>
      </c>
      <c r="K15" s="88">
        <f t="shared" si="0"/>
        <v>3</v>
      </c>
      <c r="L15" s="88">
        <f t="shared" si="0"/>
        <v>4</v>
      </c>
      <c r="M15" s="76">
        <v>5</v>
      </c>
      <c r="N15" s="89">
        <f t="shared" si="1"/>
        <v>6</v>
      </c>
      <c r="O15" s="89">
        <f t="shared" si="1"/>
        <v>7</v>
      </c>
      <c r="P15" s="89">
        <f t="shared" si="1"/>
        <v>8</v>
      </c>
      <c r="Q15" s="89">
        <f t="shared" si="1"/>
        <v>9</v>
      </c>
      <c r="R15" s="77">
        <v>10</v>
      </c>
    </row>
    <row r="16" spans="2:18" x14ac:dyDescent="0.25">
      <c r="B16" s="119">
        <f t="shared" si="2"/>
        <v>12</v>
      </c>
      <c r="C16" s="120"/>
      <c r="D16" s="120"/>
      <c r="E16" s="120"/>
      <c r="F16" s="120"/>
      <c r="G16" s="120"/>
      <c r="H16" s="85"/>
      <c r="I16" s="85"/>
      <c r="J16" s="88">
        <f t="shared" si="0"/>
        <v>1</v>
      </c>
      <c r="K16" s="88">
        <f t="shared" si="0"/>
        <v>2</v>
      </c>
      <c r="L16" s="88">
        <f t="shared" si="0"/>
        <v>3</v>
      </c>
      <c r="M16" s="76">
        <v>4</v>
      </c>
      <c r="N16" s="89">
        <f t="shared" si="1"/>
        <v>5</v>
      </c>
      <c r="O16" s="89">
        <f t="shared" si="1"/>
        <v>6</v>
      </c>
      <c r="P16" s="89">
        <f t="shared" si="1"/>
        <v>7</v>
      </c>
      <c r="Q16" s="89">
        <f t="shared" si="1"/>
        <v>8</v>
      </c>
      <c r="R16" s="77">
        <v>9</v>
      </c>
    </row>
    <row r="17" spans="2:18" x14ac:dyDescent="0.25">
      <c r="B17" s="119">
        <f t="shared" si="2"/>
        <v>13</v>
      </c>
      <c r="C17" s="120"/>
      <c r="D17" s="120"/>
      <c r="E17" s="120"/>
      <c r="F17" s="120"/>
      <c r="G17" s="120"/>
      <c r="H17" s="85"/>
      <c r="I17" s="85"/>
      <c r="J17" s="85"/>
      <c r="K17" s="88">
        <f t="shared" si="0"/>
        <v>1</v>
      </c>
      <c r="L17" s="88">
        <f t="shared" si="0"/>
        <v>2</v>
      </c>
      <c r="M17" s="76">
        <v>3</v>
      </c>
      <c r="N17" s="89">
        <f t="shared" si="1"/>
        <v>4</v>
      </c>
      <c r="O17" s="89">
        <f t="shared" si="1"/>
        <v>5</v>
      </c>
      <c r="P17" s="89">
        <f t="shared" si="1"/>
        <v>6</v>
      </c>
      <c r="Q17" s="89">
        <f t="shared" si="1"/>
        <v>7</v>
      </c>
      <c r="R17" s="77">
        <v>8</v>
      </c>
    </row>
    <row r="18" spans="2:18" x14ac:dyDescent="0.25">
      <c r="B18" s="119">
        <f t="shared" si="2"/>
        <v>14</v>
      </c>
      <c r="C18" s="120"/>
      <c r="D18" s="120"/>
      <c r="E18" s="120"/>
      <c r="F18" s="120"/>
      <c r="G18" s="120"/>
      <c r="H18" s="85"/>
      <c r="I18" s="85"/>
      <c r="J18" s="85"/>
      <c r="K18" s="85"/>
      <c r="L18" s="88">
        <f t="shared" si="0"/>
        <v>1</v>
      </c>
      <c r="M18" s="76">
        <v>2</v>
      </c>
      <c r="N18" s="89">
        <f t="shared" si="1"/>
        <v>3</v>
      </c>
      <c r="O18" s="89">
        <f t="shared" si="1"/>
        <v>4</v>
      </c>
      <c r="P18" s="89">
        <f t="shared" si="1"/>
        <v>5</v>
      </c>
      <c r="Q18" s="89">
        <f t="shared" si="1"/>
        <v>6</v>
      </c>
      <c r="R18" s="77">
        <v>7</v>
      </c>
    </row>
    <row r="19" spans="2:18" x14ac:dyDescent="0.25">
      <c r="B19" s="119">
        <f t="shared" si="2"/>
        <v>15</v>
      </c>
      <c r="C19" s="120"/>
      <c r="D19" s="120"/>
      <c r="E19" s="120"/>
      <c r="F19" s="120"/>
      <c r="G19" s="120"/>
      <c r="H19" s="85"/>
      <c r="I19" s="85"/>
      <c r="J19" s="85"/>
      <c r="K19" s="85"/>
      <c r="L19" s="85"/>
      <c r="M19" s="76">
        <v>1</v>
      </c>
      <c r="N19" s="89">
        <f t="shared" si="1"/>
        <v>2</v>
      </c>
      <c r="O19" s="89">
        <f t="shared" si="1"/>
        <v>3</v>
      </c>
      <c r="P19" s="89">
        <f t="shared" si="1"/>
        <v>4</v>
      </c>
      <c r="Q19" s="89">
        <f t="shared" si="1"/>
        <v>5</v>
      </c>
      <c r="R19" s="77">
        <v>6</v>
      </c>
    </row>
    <row r="20" spans="2:18" x14ac:dyDescent="0.25">
      <c r="B20" s="119">
        <f t="shared" si="2"/>
        <v>16</v>
      </c>
      <c r="C20" s="120"/>
      <c r="D20" s="120"/>
      <c r="E20" s="120"/>
      <c r="F20" s="120"/>
      <c r="G20" s="120"/>
      <c r="H20" s="85"/>
      <c r="I20" s="85"/>
      <c r="J20" s="85"/>
      <c r="K20" s="85"/>
      <c r="L20" s="85"/>
      <c r="M20" s="76"/>
      <c r="N20" s="89">
        <f t="shared" si="1"/>
        <v>1</v>
      </c>
      <c r="O20" s="89">
        <f t="shared" si="1"/>
        <v>2</v>
      </c>
      <c r="P20" s="89">
        <f t="shared" si="1"/>
        <v>3</v>
      </c>
      <c r="Q20" s="89">
        <f t="shared" si="1"/>
        <v>4</v>
      </c>
      <c r="R20" s="77">
        <v>5</v>
      </c>
    </row>
    <row r="21" spans="2:18" x14ac:dyDescent="0.25">
      <c r="B21" s="119">
        <f t="shared" si="2"/>
        <v>17</v>
      </c>
      <c r="C21" s="120"/>
      <c r="D21" s="120"/>
      <c r="E21" s="120"/>
      <c r="F21" s="120"/>
      <c r="G21" s="120"/>
      <c r="H21" s="85"/>
      <c r="I21" s="85"/>
      <c r="J21" s="85"/>
      <c r="K21" s="85"/>
      <c r="L21" s="85"/>
      <c r="M21" s="76"/>
      <c r="N21" s="76"/>
      <c r="O21" s="89">
        <f>P21-1</f>
        <v>1</v>
      </c>
      <c r="P21" s="89">
        <f t="shared" si="1"/>
        <v>2</v>
      </c>
      <c r="Q21" s="89">
        <f t="shared" si="1"/>
        <v>3</v>
      </c>
      <c r="R21" s="77">
        <v>4</v>
      </c>
    </row>
    <row r="22" spans="2:18" x14ac:dyDescent="0.25">
      <c r="B22" s="119">
        <f t="shared" si="2"/>
        <v>18</v>
      </c>
      <c r="C22" s="120"/>
      <c r="D22" s="120"/>
      <c r="E22" s="120"/>
      <c r="F22" s="120"/>
      <c r="G22" s="120"/>
      <c r="H22" s="85"/>
      <c r="I22" s="85"/>
      <c r="J22" s="85"/>
      <c r="K22" s="85"/>
      <c r="L22" s="85"/>
      <c r="M22" s="76"/>
      <c r="N22" s="76"/>
      <c r="O22" s="89"/>
      <c r="P22" s="89">
        <f>Q22-1</f>
        <v>1</v>
      </c>
      <c r="Q22" s="89">
        <f>R22-1</f>
        <v>2</v>
      </c>
      <c r="R22" s="77">
        <v>3</v>
      </c>
    </row>
    <row r="23" spans="2:18" x14ac:dyDescent="0.25">
      <c r="B23" s="119">
        <f t="shared" si="2"/>
        <v>19</v>
      </c>
      <c r="C23" s="120"/>
      <c r="D23" s="120"/>
      <c r="E23" s="120"/>
      <c r="F23" s="120"/>
      <c r="G23" s="120"/>
      <c r="H23" s="85"/>
      <c r="I23" s="85"/>
      <c r="J23" s="85"/>
      <c r="K23" s="85"/>
      <c r="L23" s="85"/>
      <c r="M23" s="76"/>
      <c r="N23" s="76"/>
      <c r="O23" s="76"/>
      <c r="P23" s="76"/>
      <c r="Q23" s="89">
        <f>R23-1</f>
        <v>1</v>
      </c>
      <c r="R23" s="77">
        <v>2</v>
      </c>
    </row>
    <row r="24" spans="2:18" ht="15.75" thickBot="1" x14ac:dyDescent="0.3">
      <c r="B24" s="121">
        <f t="shared" si="2"/>
        <v>20</v>
      </c>
      <c r="C24" s="122"/>
      <c r="D24" s="122"/>
      <c r="E24" s="122"/>
      <c r="F24" s="122"/>
      <c r="G24" s="122"/>
      <c r="H24" s="86"/>
      <c r="I24" s="86"/>
      <c r="J24" s="86"/>
      <c r="K24" s="86"/>
      <c r="L24" s="86"/>
      <c r="M24" s="79"/>
      <c r="N24" s="79"/>
      <c r="O24" s="79"/>
      <c r="P24" s="79"/>
      <c r="Q24" s="79"/>
      <c r="R24" s="80" t="s">
        <v>59</v>
      </c>
    </row>
  </sheetData>
  <mergeCells count="2">
    <mergeCell ref="B3:B4"/>
    <mergeCell ref="C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Рейтинг 2026</vt:lpstr>
      <vt:lpstr>Рейтинг 200</vt:lpstr>
      <vt:lpstr>Средний за год</vt:lpstr>
      <vt:lpstr>Лучший результат</vt:lpstr>
      <vt:lpstr>Расчет Баллов (2024)</vt:lpstr>
      <vt:lpstr>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Evgeniy.Kropachev Evgeniy.Kropachev</cp:lastModifiedBy>
  <dcterms:created xsi:type="dcterms:W3CDTF">2015-03-01T04:23:04Z</dcterms:created>
  <dcterms:modified xsi:type="dcterms:W3CDTF">2026-05-13T23:23:37Z</dcterms:modified>
</cp:coreProperties>
</file>